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MBTV\Administrativo\Licitações\2024\Pregão\Terceirização de mão de obra\"/>
    </mc:Choice>
  </mc:AlternateContent>
  <xr:revisionPtr revIDLastSave="0" documentId="13_ncr:1_{4D7CBB50-9EDA-4903-B2A3-2C3FADA5C373}" xr6:coauthVersionLast="47" xr6:coauthVersionMax="47" xr10:uidLastSave="{00000000-0000-0000-0000-000000000000}"/>
  <bookViews>
    <workbookView xWindow="-120" yWindow="-120" windowWidth="29040" windowHeight="15720" tabRatio="917" firstSheet="1" activeTab="1" xr2:uid="{9B5CAAC7-D566-4EFF-8730-124B14609D85}"/>
  </bookViews>
  <sheets>
    <sheet name="Postos - Limpeza" sheetId="23" r:id="rId1"/>
    <sheet name="Postos - Serviços" sheetId="24" r:id="rId2"/>
  </sheets>
  <externalReferences>
    <externalReference r:id="rId3"/>
    <externalReference r:id="rId4"/>
    <externalReference r:id="rId5"/>
    <externalReference r:id="rId6"/>
  </externalReferences>
  <definedNames>
    <definedName name="AdmApos" localSheetId="1">[1]Painel!#REF!</definedName>
    <definedName name="AdmApos">[1]Painel!#REF!</definedName>
    <definedName name="_xlnm.Print_Area" localSheetId="1">'Postos - Serviços'!$A$1:$H$103</definedName>
    <definedName name="ASSIST">#REF!</definedName>
    <definedName name="AuxFuneral">[2]Painel!$B$13</definedName>
    <definedName name="ENCARGOS">#REF!</definedName>
    <definedName name="imposto">#REF!</definedName>
    <definedName name="LUCROApos" localSheetId="1">[1]Painel!#REF!</definedName>
    <definedName name="LUCROApos">[1]Painel!#REF!</definedName>
    <definedName name="partfunc" localSheetId="1">'[3]Anexo I'!#REF!</definedName>
    <definedName name="partfunc">'[3]Anexo I'!#REF!</definedName>
    <definedName name="PercAdm">[4]Painel!$B$21</definedName>
    <definedName name="PercISS">[4]Painel!$B$20</definedName>
    <definedName name="PercLucro">[4]Painel!$B$22</definedName>
    <definedName name="pLucroFinal">#REF!</definedName>
    <definedName name="pvcpmfaa">'[1]PCFP 6 - CPMF JAN2008'!$H$57</definedName>
    <definedName name="pvcpmfaas">'[1]PCFP 6 - CPMF JAN2008'!$G$57</definedName>
    <definedName name="pvcpmfas">'[1]PCFP 6 - CPMF JAN2008'!$J$57</definedName>
    <definedName name="pvcpmfass">'[1]PCFP 6 - CPMF JAN2008'!$F$57</definedName>
    <definedName name="pvcpmfes">'[1]PCFP 6 - CPMF JAN2008'!$I$57</definedName>
    <definedName name="pvfgtsaa0">'[1]PCFP 2 - FGTS FEV2007'!$H$57</definedName>
    <definedName name="pvfgtsaas0">'[1]PCFP 2 - FGTS FEV2007'!$G$57</definedName>
    <definedName name="pvfgtsas0">'[1]PCFP 2 - FGTS FEV2007'!$J$57</definedName>
    <definedName name="pvfgtsass0">'[1]PCFP 2 - FGTS FEV2007'!$F$57</definedName>
    <definedName name="pvfgtses0">'[1]PCFP 2 - FGTS FEV2007'!$I$57</definedName>
    <definedName name="pvseac0407aa">'[1]2'!$H$57</definedName>
    <definedName name="pvseac0407aas">'[1]2'!$G$57</definedName>
    <definedName name="pvseac0407as">'[1]2'!$J$57</definedName>
    <definedName name="pvseac0407ass">'[1]2'!$F$57</definedName>
    <definedName name="pvseac0407es">'[1]2'!$I$57</definedName>
    <definedName name="pvseac0408aa">'[1]NOVO REEQUILIBR - SEEAC ABR2008'!$H$57</definedName>
    <definedName name="pvseac0408aas">'[1]NOVO REEQUILIBR - SEEAC ABR2008'!$G$57</definedName>
    <definedName name="pvseac0408as">'[1]NOVO REEQUILIBR - SEEAC ABR2008'!$J$57</definedName>
    <definedName name="pvseac0408ass">'[1]NOVO REEQUILIBR - SEEAC ABR2008'!$F$57</definedName>
    <definedName name="pvseac0408es">'[1]NOVO REEQUILIBR - SEEAC ABR2008'!$I$57</definedName>
    <definedName name="pvsindpd0907aa">'[1]PCFP 5 - SINDPD 092007'!$H$57</definedName>
    <definedName name="pvsindpd0907aas">'[1]PCFP 5 - SINDPD 092007'!$G$57</definedName>
    <definedName name="pvsindpd0907as">'[1]PCFP 5 - SINDPD 092007'!$J$57</definedName>
    <definedName name="pvsindpd0907ass">'[1]PCFP 5 - SINDPD 092007'!$F$57</definedName>
    <definedName name="pvsindpd0907es">'[1]PCFP 5 - SINDPD 092007'!$I$57</definedName>
    <definedName name="ResTecn1">[4]Painel!$B$18</definedName>
    <definedName name="ResTecn2">[4]Painel!$B$19</definedName>
    <definedName name="sal">#REF!</definedName>
    <definedName name="SALAUX">#REF!</definedName>
    <definedName name="SALRT">#REF!</definedName>
    <definedName name="taxaAdm">#REF!</definedName>
    <definedName name="taxaLucro">#REF!</definedName>
    <definedName name="_xlnm.Print_Titles" localSheetId="1">'Postos - Serviços'!$1:$6</definedName>
    <definedName name="Trein">[4]Painel!$B$15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4" l="1"/>
  <c r="E70" i="24"/>
  <c r="F70" i="24"/>
  <c r="G70" i="24"/>
  <c r="H70" i="24"/>
  <c r="D9" i="24"/>
  <c r="E88" i="24" l="1"/>
  <c r="F88" i="24"/>
  <c r="H88" i="24"/>
  <c r="D88" i="24"/>
  <c r="G80" i="24"/>
  <c r="G90" i="24" s="1"/>
  <c r="G88" i="24"/>
  <c r="G63" i="24"/>
  <c r="G87" i="24" s="1"/>
  <c r="G54" i="24"/>
  <c r="G86" i="24" s="1"/>
  <c r="G44" i="24"/>
  <c r="G85" i="24" s="1"/>
  <c r="G37" i="24"/>
  <c r="G30" i="24"/>
  <c r="G11" i="24"/>
  <c r="G84" i="24" s="1"/>
  <c r="E39" i="23"/>
  <c r="E37" i="24"/>
  <c r="F37" i="24"/>
  <c r="H37" i="24"/>
  <c r="D37" i="24"/>
  <c r="D39" i="23"/>
  <c r="H11" i="24"/>
  <c r="H84" i="24" s="1"/>
  <c r="E11" i="24"/>
  <c r="E84" i="24" s="1"/>
  <c r="F11" i="24"/>
  <c r="F84" i="24" s="1"/>
  <c r="C80" i="24"/>
  <c r="C63" i="24"/>
  <c r="C54" i="24"/>
  <c r="C30" i="24"/>
  <c r="C17" i="24"/>
  <c r="C16" i="24"/>
  <c r="D11" i="24"/>
  <c r="D84" i="24" s="1"/>
  <c r="C82" i="23"/>
  <c r="C31" i="23"/>
  <c r="E12" i="23"/>
  <c r="E86" i="23" s="1"/>
  <c r="C18" i="23"/>
  <c r="C17" i="23"/>
  <c r="D11" i="23"/>
  <c r="D12" i="23"/>
  <c r="D18" i="23" s="1"/>
  <c r="D86" i="23"/>
  <c r="C19" i="23"/>
  <c r="C66" i="23"/>
  <c r="C56" i="23"/>
  <c r="D17" i="23"/>
  <c r="D19" i="23" s="1"/>
  <c r="D56" i="23"/>
  <c r="D88" i="23" s="1"/>
  <c r="E56" i="23"/>
  <c r="E88" i="23" s="1"/>
  <c r="D31" i="23"/>
  <c r="E31" i="23"/>
  <c r="E72" i="23"/>
  <c r="E90" i="23"/>
  <c r="D72" i="23"/>
  <c r="D90" i="23"/>
  <c r="E54" i="24"/>
  <c r="E86" i="24" s="1"/>
  <c r="D30" i="24"/>
  <c r="F30" i="24"/>
  <c r="E30" i="24"/>
  <c r="H54" i="24"/>
  <c r="H86" i="24" s="1"/>
  <c r="D54" i="24"/>
  <c r="D86" i="24" s="1"/>
  <c r="F54" i="24"/>
  <c r="F86" i="24" s="1"/>
  <c r="H30" i="24"/>
  <c r="E44" i="24"/>
  <c r="E85" i="24" s="1"/>
  <c r="H44" i="24"/>
  <c r="H85" i="24" s="1"/>
  <c r="D44" i="24"/>
  <c r="D85" i="24" s="1"/>
  <c r="F44" i="24"/>
  <c r="F85" i="24" s="1"/>
  <c r="E46" i="23"/>
  <c r="E87" i="23" s="1"/>
  <c r="D46" i="23"/>
  <c r="E63" i="24"/>
  <c r="E87" i="24" s="1"/>
  <c r="F63" i="24"/>
  <c r="F87" i="24"/>
  <c r="H63" i="24"/>
  <c r="H87" i="24" s="1"/>
  <c r="D63" i="24"/>
  <c r="D87" i="24" s="1"/>
  <c r="D87" i="23"/>
  <c r="D66" i="23"/>
  <c r="D89" i="23" s="1"/>
  <c r="E66" i="23"/>
  <c r="E89" i="23"/>
  <c r="D80" i="24"/>
  <c r="D90" i="24" s="1"/>
  <c r="E80" i="24"/>
  <c r="E90" i="24" s="1"/>
  <c r="F80" i="24"/>
  <c r="F90" i="24" s="1"/>
  <c r="H80" i="24"/>
  <c r="H90" i="24" s="1"/>
  <c r="D82" i="23"/>
  <c r="D92" i="23"/>
  <c r="E82" i="23"/>
  <c r="E92" i="23" s="1"/>
  <c r="C18" i="24" l="1"/>
  <c r="G16" i="24"/>
  <c r="G89" i="24"/>
  <c r="G91" i="24" s="1"/>
  <c r="G17" i="24"/>
  <c r="E17" i="24"/>
  <c r="D17" i="24"/>
  <c r="F89" i="24"/>
  <c r="F91" i="24" s="1"/>
  <c r="F93" i="24" s="1"/>
  <c r="H17" i="24"/>
  <c r="E89" i="24"/>
  <c r="E91" i="24" s="1"/>
  <c r="D91" i="23"/>
  <c r="D93" i="23" s="1"/>
  <c r="E91" i="23"/>
  <c r="E93" i="23" s="1"/>
  <c r="H89" i="24"/>
  <c r="H91" i="24" s="1"/>
  <c r="D89" i="24"/>
  <c r="D91" i="24" s="1"/>
  <c r="E17" i="23"/>
  <c r="E19" i="23" s="1"/>
  <c r="D16" i="24"/>
  <c r="E16" i="24"/>
  <c r="E18" i="23"/>
  <c r="H16" i="24"/>
  <c r="F17" i="24"/>
  <c r="F16" i="24"/>
  <c r="G18" i="24" l="1"/>
  <c r="G95" i="24"/>
  <c r="G93" i="24"/>
  <c r="F18" i="24"/>
  <c r="E18" i="24"/>
  <c r="D18" i="24"/>
  <c r="H18" i="24"/>
  <c r="F95" i="24"/>
  <c r="D95" i="24"/>
  <c r="D93" i="24"/>
  <c r="H95" i="24"/>
  <c r="H93" i="24"/>
  <c r="D95" i="23"/>
  <c r="D97" i="23"/>
  <c r="E98" i="23" s="1"/>
  <c r="E95" i="24"/>
  <c r="E93" i="24"/>
  <c r="E95" i="23"/>
  <c r="E97" i="23"/>
  <c r="H96" i="24" l="1"/>
</calcChain>
</file>

<file path=xl/sharedStrings.xml><?xml version="1.0" encoding="utf-8"?>
<sst xmlns="http://schemas.openxmlformats.org/spreadsheetml/2006/main" count="370" uniqueCount="121">
  <si>
    <t>Copeira</t>
  </si>
  <si>
    <t>Total</t>
  </si>
  <si>
    <t>Tributos</t>
  </si>
  <si>
    <t>Módulo 1 - Composição da Remuneração</t>
  </si>
  <si>
    <t>Composição da Remuneração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</si>
  <si>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</si>
  <si>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</si>
  <si>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</si>
  <si>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</si>
  <si>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</si>
  <si>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</si>
  <si>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</si>
  <si>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</si>
  <si>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</si>
  <si>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</si>
  <si>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</si>
  <si>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</si>
  <si>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</si>
  <si>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</si>
  <si>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</si>
  <si>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</si>
  <si>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</si>
  <si>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</si>
  <si>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</si>
  <si>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</si>
  <si>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</si>
  <si>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</si>
  <si>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</si>
  <si>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</si>
  <si>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</si>
  <si>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</si>
  <si>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</si>
  <si>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</si>
  <si>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</si>
  <si>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</si>
  <si>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</si>
  <si>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</si>
  <si>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</si>
  <si>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</si>
  <si>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</si>
  <si>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</si>
  <si>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</si>
  <si>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</si>
  <si>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</si>
  <si>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</si>
  <si>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</si>
  <si>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</si>
  <si>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</si>
  <si>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</si>
  <si>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</si>
  <si>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</si>
  <si>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</si>
  <si>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</si>
  <si>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</si>
  <si>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</si>
  <si>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</si>
  <si>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</si>
  <si>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</si>
  <si>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</si>
  <si>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</si>
  <si>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</si>
  <si>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Módulo 5 - Insumos Diversos</t>
  </si>
  <si>
    <t>Insumos Diversos</t>
  </si>
  <si>
    <t>Uniformes</t>
  </si>
  <si>
    <t>Módulo 6 - Custos Indiretos, Tributos e Lucro</t>
  </si>
  <si>
    <t>Custos Indiretos, Tributos e Lucro</t>
  </si>
  <si>
    <t>Custos Indiretos</t>
  </si>
  <si>
    <t>Lucro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</si>
  <si>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</si>
  <si>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</si>
  <si>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</si>
  <si>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</si>
  <si>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</si>
  <si>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Postos de Serviço</t>
  </si>
  <si>
    <t>Auxiliar de Serviços Gerais</t>
  </si>
  <si>
    <t>Outros (Gratificação de Líder de Turma)</t>
  </si>
  <si>
    <t>Benefício Social Familiar</t>
  </si>
  <si>
    <t>R$/unit.</t>
  </si>
  <si>
    <t>C.1. Tributos Federais (PIS)</t>
  </si>
  <si>
    <t>C.2. Tributos Federais (COFINS)</t>
  </si>
  <si>
    <t>C.3. Tributos Municipais (ISS)</t>
  </si>
  <si>
    <t>Quantidade de Meses de Contrato</t>
  </si>
  <si>
    <t>Subtotal do Contrato</t>
  </si>
  <si>
    <t>Total do Contrato</t>
  </si>
  <si>
    <t>Auxiliar de Serviços Gerais (Líder)</t>
  </si>
  <si>
    <t>Total (A+B+C)</t>
  </si>
  <si>
    <t xml:space="preserve">CCT-SEAC-RJ000713/2021 </t>
  </si>
  <si>
    <t xml:space="preserve"> (R$)</t>
  </si>
  <si>
    <t>Quantidade de Ocupantes dos Postos</t>
  </si>
  <si>
    <t>Valor Mensal dos Postos</t>
  </si>
  <si>
    <t>Planilha de Custos e Formação de Preços - Limpeza</t>
  </si>
  <si>
    <t>Planilha de Custos e Formação de Preços</t>
  </si>
  <si>
    <t>Submódulo 2.3 - Benefícios Mensais e Diários</t>
  </si>
  <si>
    <t>Submódulo 2.2 - Encargos Previdenciários (GPS), Fundo de Garantia por Tempo de Serviço (FGTS) e outras contribuições</t>
  </si>
  <si>
    <t>(EM PAPEL TIMBRADO DA EMPRESA)</t>
  </si>
  <si>
    <t>DECLARAÇÂO</t>
  </si>
  <si>
    <t>(Localidade), ...... de .......................... de 20.....</t>
  </si>
  <si>
    <t>SAT (verificar o percentual)</t>
  </si>
  <si>
    <t>Licença-maternidade</t>
  </si>
  <si>
    <t>Adicional de Periculosidade, se houver</t>
  </si>
  <si>
    <t>Férias e Adicional de Férias (1+1/3 sobre salário)</t>
  </si>
  <si>
    <t>Vale-Transporte</t>
  </si>
  <si>
    <t>CBO 5134-25</t>
  </si>
  <si>
    <t>CBO 5143-20</t>
  </si>
  <si>
    <t xml:space="preserve">Recepcionista
</t>
  </si>
  <si>
    <t>CBO 4221-05</t>
  </si>
  <si>
    <t>CBO 5173-30</t>
  </si>
  <si>
    <t xml:space="preserve">Motorista
</t>
  </si>
  <si>
    <t>CBO 7823-05</t>
  </si>
  <si>
    <t>Auxiliar de limpeza</t>
  </si>
  <si>
    <t>Salários-base conforme Convenções Coletivas em vigor.</t>
  </si>
  <si>
    <t>Insalubridade: 40% do salário mínimo nacional</t>
  </si>
  <si>
    <t>Decreto Federal 11.864, de 27 de dezembro de 2023</t>
  </si>
  <si>
    <t>Salário mínimo</t>
  </si>
  <si>
    <t>Salário-Base (verificar CCT em vigor)</t>
  </si>
  <si>
    <t>Equipamentos de Proteção Individual (EPI), quando exigido</t>
  </si>
  <si>
    <t>Sistema de ponto eletrônico</t>
  </si>
  <si>
    <t xml:space="preserve">
Declaro que a proposta compreende a integralidade dos custos para atendimento do objeto e dos direitos trabalhistas assegurados na Constituição Federal, nas leis trabalhistas, nas normas infralegais e nas convenções coletivas de trabalho vigentes na data de entrega da proposta.</t>
  </si>
  <si>
    <t>Total de Meses de Contrato</t>
  </si>
  <si>
    <t>(Nome e assinatura do responsável legal da licitante)</t>
  </si>
  <si>
    <t>Vigia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</si>
</sst>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&quot;R$ &quot;* #,##0.00_-;&quot;-R$ &quot;* #,##0.00_-;_-&quot;R$ &quot;* \-??_-;_-@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4" fontId="4" fillId="0" borderId="6" xfId="4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5" fillId="0" borderId="6" xfId="4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3" applyNumberFormat="1" applyFont="1" applyFill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43" fontId="5" fillId="0" borderId="6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0" borderId="0" xfId="3" applyNumberFormat="1" applyFont="1" applyFill="1"/>
    <xf numFmtId="0" fontId="4" fillId="0" borderId="6" xfId="0" applyFont="1" applyBorder="1" applyAlignment="1">
      <alignment horizontal="justify" vertical="center" wrapText="1"/>
    </xf>
    <xf numFmtId="43" fontId="4" fillId="0" borderId="0" xfId="0" applyNumberFormat="1" applyFont="1"/>
    <xf numFmtId="10" fontId="5" fillId="0" borderId="1" xfId="0" applyNumberFormat="1" applyFont="1" applyBorder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0" fontId="7" fillId="0" borderId="6" xfId="3" applyNumberFormat="1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43" fontId="4" fillId="0" borderId="6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 wrapText="1"/>
    </xf>
    <xf numFmtId="43" fontId="4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/>
    <xf numFmtId="164" fontId="5" fillId="0" borderId="3" xfId="0" applyNumberFormat="1" applyFont="1" applyBorder="1"/>
    <xf numFmtId="10" fontId="5" fillId="0" borderId="3" xfId="0" applyNumberFormat="1" applyFont="1" applyBorder="1" applyAlignment="1">
      <alignment horizontal="center" vertical="center" wrapText="1"/>
    </xf>
    <xf numFmtId="10" fontId="8" fillId="0" borderId="6" xfId="3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11" fillId="0" borderId="0" xfId="0" applyFont="1"/>
    <xf numFmtId="166" fontId="13" fillId="3" borderId="0" xfId="0" applyNumberFormat="1" applyFont="1" applyFill="1"/>
    <xf numFmtId="0" fontId="12" fillId="0" borderId="0" xfId="0" applyFont="1"/>
    <xf numFmtId="0" fontId="10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0" fillId="0" borderId="6" xfId="4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64" fontId="16" fillId="0" borderId="6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10" fontId="10" fillId="0" borderId="6" xfId="3" applyNumberFormat="1" applyFont="1" applyFill="1" applyBorder="1" applyAlignment="1">
      <alignment horizontal="center" vertical="center" wrapText="1"/>
    </xf>
    <xf numFmtId="43" fontId="10" fillId="0" borderId="6" xfId="0" applyNumberFormat="1" applyFont="1" applyBorder="1" applyAlignment="1">
      <alignment horizontal="center" vertical="center" wrapText="1"/>
    </xf>
    <xf numFmtId="10" fontId="16" fillId="0" borderId="6" xfId="0" applyNumberFormat="1" applyFont="1" applyBorder="1" applyAlignment="1">
      <alignment horizontal="center" vertical="center" wrapText="1"/>
    </xf>
    <xf numFmtId="43" fontId="16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0" fontId="10" fillId="0" borderId="6" xfId="0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10" fontId="16" fillId="0" borderId="6" xfId="3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10" fillId="0" borderId="0" xfId="3" applyNumberFormat="1" applyFont="1" applyFill="1"/>
    <xf numFmtId="0" fontId="10" fillId="0" borderId="6" xfId="0" applyFont="1" applyBorder="1" applyAlignment="1">
      <alignment horizontal="justify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43" fontId="10" fillId="0" borderId="0" xfId="0" applyNumberFormat="1" applyFont="1"/>
    <xf numFmtId="43" fontId="10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vertical="center" wrapText="1"/>
    </xf>
    <xf numFmtId="43" fontId="10" fillId="0" borderId="6" xfId="0" applyNumberFormat="1" applyFont="1" applyBorder="1" applyAlignment="1">
      <alignment vertical="center" wrapText="1"/>
    </xf>
    <xf numFmtId="164" fontId="16" fillId="0" borderId="6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3" fontId="10" fillId="0" borderId="3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/>
    <xf numFmtId="0" fontId="10" fillId="2" borderId="2" xfId="0" applyFont="1" applyFill="1" applyBorder="1"/>
    <xf numFmtId="164" fontId="16" fillId="2" borderId="3" xfId="0" applyNumberFormat="1" applyFont="1" applyFill="1" applyBorder="1"/>
    <xf numFmtId="0" fontId="10" fillId="3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</cellXfs>
  <cellStyles count="5">
    <cellStyle name="Euro" xfId="1" xr:uid="{A01A93B3-8832-48BA-ADD3-3C2EC696593E}"/>
    <cellStyle name="Normal" xfId="0" builtinId="0"/>
    <cellStyle name="Normal 2" xfId="2" xr:uid="{C2A3DE6F-97C9-405C-A310-46CEBAB18BF6}"/>
    <cellStyle name="Porcentagem" xfId="3" builtinId="5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-EC\Arquivos\MeusDocs\katia.mariosa\My%20Documents\Reequil&#237;brio%202008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Secretaria\Orgaos\INCRA%20DF\Orcamento%20INCRA%20v%20AM_&#173;fin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-EC\Arquivos\Meus%20documentos\Licita&#231;&#245;es\04-06-23%20-%20Supremo%20Tribunal%20Federal%20-%20CV%2004-2004\Planilhas%20Propostas%20-%20STF%2004-2004%20zerad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-EC\Arquivos\Documents%20and%20Settings\arlindo.ferreira\Configura&#231;&#245;es%20locais\Temporary%20Internet%20Files\OLKD\Orcamento%20EPE%20-%20lucro%20real%20-%20Foi%20a%20Usada%20-%20ap&#243;s%20lance%20-%20enviado%20para%20CV%20com%20aumento%20do%20VR%20para%2010,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FP - ORIGINAL"/>
      <sheetName val="PCFP 1 - FGTS JAN2007"/>
      <sheetName val="PCFP 2 - FGTS FEV2007"/>
      <sheetName val="PCFP 3 - SEEAC ABR2007"/>
      <sheetName val="PCFP 4 - Aditamento 06"/>
      <sheetName val="PCFP 5 - SINDPD 092007"/>
      <sheetName val="PCFP 6 - CPMF JAN2008"/>
      <sheetName val="SS"/>
      <sheetName val="mesames"/>
      <sheetName val="Diferenças"/>
      <sheetName val="VT"/>
      <sheetName val="VR"/>
      <sheetName val="NOVO REEQUILIBR - SEEAC ABR2008"/>
      <sheetName val="1"/>
      <sheetName val="2"/>
      <sheetName val="Painel"/>
      <sheetName val="3"/>
      <sheetName val="Preço"/>
    </sheetNames>
    <sheetDataSet>
      <sheetData sheetId="0" refreshError="1"/>
      <sheetData sheetId="1" refreshError="1"/>
      <sheetData sheetId="2">
        <row r="57">
          <cell r="F57">
            <v>13198.56</v>
          </cell>
          <cell r="G57">
            <v>11231.06</v>
          </cell>
          <cell r="H57">
            <v>9242.7000000000007</v>
          </cell>
          <cell r="I57">
            <v>15028.46</v>
          </cell>
          <cell r="J57">
            <v>10133.89</v>
          </cell>
        </row>
      </sheetData>
      <sheetData sheetId="3" refreshError="1"/>
      <sheetData sheetId="4" refreshError="1"/>
      <sheetData sheetId="5">
        <row r="57">
          <cell r="F57">
            <v>13902.24</v>
          </cell>
          <cell r="G57">
            <v>11832.38</v>
          </cell>
          <cell r="H57">
            <v>9762.56</v>
          </cell>
          <cell r="I57">
            <v>15790.32</v>
          </cell>
          <cell r="J57">
            <v>10651.02</v>
          </cell>
        </row>
      </sheetData>
      <sheetData sheetId="6">
        <row r="57">
          <cell r="F57">
            <v>13840.63</v>
          </cell>
          <cell r="G57">
            <v>11779.94</v>
          </cell>
          <cell r="H57">
            <v>9719.2999999999993</v>
          </cell>
          <cell r="I57">
            <v>15720.35</v>
          </cell>
          <cell r="J57">
            <v>10603.82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>
        <row r="57">
          <cell r="F57">
            <v>13840.63</v>
          </cell>
          <cell r="G57">
            <v>11779.94</v>
          </cell>
          <cell r="H57">
            <v>9719.2999999999993</v>
          </cell>
          <cell r="I57">
            <v>15720.52</v>
          </cell>
          <cell r="J57">
            <v>10604.01</v>
          </cell>
        </row>
      </sheetData>
      <sheetData sheetId="13" refreshError="1"/>
      <sheetData sheetId="14">
        <row r="57">
          <cell r="F57">
            <v>13198.56</v>
          </cell>
          <cell r="G57">
            <v>11231.06</v>
          </cell>
          <cell r="H57">
            <v>9242.7000000000007</v>
          </cell>
          <cell r="I57">
            <v>15763.32</v>
          </cell>
          <cell r="J57">
            <v>10624.02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PCFP-Fed 1 Extenso"/>
      <sheetName val="Preço Orig"/>
      <sheetName val="VR"/>
      <sheetName val="VT"/>
    </sheetNames>
    <sheetDataSet>
      <sheetData sheetId="0">
        <row r="13">
          <cell r="B13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Anexo I"/>
      <sheetName val="Anexo-IIb"/>
      <sheetName val="A-II"/>
      <sheetName val="A-III"/>
      <sheetName val="A-IV"/>
      <sheetName val="A-V"/>
      <sheetName val="Unif"/>
      <sheetName val="Transp"/>
      <sheetName val="A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FP para aditivo"/>
      <sheetName val="Painel"/>
      <sheetName val="Preço para aditivo"/>
      <sheetName val="SS"/>
      <sheetName val="VT"/>
      <sheetName val="VR"/>
      <sheetName val="Uniforme"/>
    </sheetNames>
    <sheetDataSet>
      <sheetData sheetId="0" refreshError="1"/>
      <sheetData sheetId="1" refreshError="1">
        <row r="15">
          <cell r="B15">
            <v>5</v>
          </cell>
        </row>
        <row r="18">
          <cell r="B18">
            <v>1E-3</v>
          </cell>
        </row>
        <row r="19">
          <cell r="B19">
            <v>1E-3</v>
          </cell>
        </row>
        <row r="20">
          <cell r="B20">
            <v>0.05</v>
          </cell>
        </row>
        <row r="21">
          <cell r="B21">
            <v>5.0000000000000001E-3</v>
          </cell>
        </row>
        <row r="22">
          <cell r="B22">
            <v>2.2000000000000001E-3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E286-E832-4F2E-A40D-FF8B47209FBE}">
  <dimension ref="A1:G102"/>
  <sheetViews>
    <sheetView showGridLines="0" view="pageBreakPreview" zoomScaleNormal="70" zoomScaleSheetLayoutView="100" workbookViewId="0">
      <selection activeCell="B29" sqref="B29"/>
    </sheetView>
  </sheetViews>
  <sheetFormatPr defaultRowHeight="15" x14ac:dyDescent="0.2"/>
  <cols>
    <col min="1" max="1" width="9.140625" style="1"/>
    <col min="2" max="2" width="72.140625" style="1" customWidth="1"/>
    <col min="3" max="3" width="15.5703125" style="1" bestFit="1" customWidth="1"/>
    <col min="4" max="5" width="16.5703125" style="1" customWidth="1"/>
    <col min="6" max="6" width="12" style="1" customWidth="1"/>
    <col min="7" max="7" width="15.140625" style="1" customWidth="1"/>
    <col min="8" max="16384" width="9.140625" style="1"/>
  </cols>
  <sheetData>
    <row r="1" spans="1:5" ht="15.75" x14ac:dyDescent="0.25">
      <c r="A1" s="96" t="s">
        <v>90</v>
      </c>
      <c r="B1" s="96"/>
      <c r="C1" s="96"/>
      <c r="D1" s="96"/>
      <c r="E1" s="96"/>
    </row>
    <row r="2" spans="1:5" ht="16.5" thickBot="1" x14ac:dyDescent="0.25">
      <c r="D2" s="95" t="s">
        <v>73</v>
      </c>
      <c r="E2" s="95"/>
    </row>
    <row r="3" spans="1:5" x14ac:dyDescent="0.2">
      <c r="D3" s="97" t="s">
        <v>84</v>
      </c>
      <c r="E3" s="97" t="s">
        <v>74</v>
      </c>
    </row>
    <row r="4" spans="1:5" ht="37.5" customHeight="1" thickBot="1" x14ac:dyDescent="0.25">
      <c r="A4" s="93" t="s">
        <v>3</v>
      </c>
      <c r="B4" s="93"/>
      <c r="C4" s="93"/>
      <c r="D4" s="98"/>
      <c r="E4" s="98"/>
    </row>
    <row r="5" spans="1:5" ht="16.5" thickBot="1" x14ac:dyDescent="0.25">
      <c r="A5" s="2">
        <v>1</v>
      </c>
      <c r="B5" s="3" t="s">
        <v>4</v>
      </c>
      <c r="C5" s="4"/>
      <c r="D5" s="4" t="s">
        <v>87</v>
      </c>
      <c r="E5" s="4" t="s">
        <v>87</v>
      </c>
    </row>
    <row r="6" spans="1:5" ht="23.25" thickBot="1" x14ac:dyDescent="0.25">
      <c r="A6" s="5" t="s">
        <v>5</v>
      </c>
      <c r="B6" s="6" t="s">
        <v>6</v>
      </c>
      <c r="C6" s="7" t="s">
        <v>86</v>
      </c>
      <c r="D6" s="8">
        <v>1301</v>
      </c>
      <c r="E6" s="8">
        <v>1301</v>
      </c>
    </row>
    <row r="7" spans="1:5" ht="15.75" thickBot="1" x14ac:dyDescent="0.25">
      <c r="A7" s="5" t="s">
        <v>7</v>
      </c>
      <c r="B7" s="6" t="s">
        <v>8</v>
      </c>
      <c r="C7" s="9"/>
      <c r="D7" s="8">
        <v>0</v>
      </c>
      <c r="E7" s="8">
        <v>0</v>
      </c>
    </row>
    <row r="8" spans="1:5" ht="15.75" thickBot="1" x14ac:dyDescent="0.25">
      <c r="A8" s="5" t="s">
        <v>9</v>
      </c>
      <c r="B8" s="6" t="s">
        <v>10</v>
      </c>
      <c r="C8" s="9"/>
      <c r="D8" s="8">
        <v>0</v>
      </c>
      <c r="E8" s="8">
        <v>0</v>
      </c>
    </row>
    <row r="9" spans="1:5" ht="15.75" thickBot="1" x14ac:dyDescent="0.25">
      <c r="A9" s="5" t="s">
        <v>11</v>
      </c>
      <c r="B9" s="6" t="s">
        <v>12</v>
      </c>
      <c r="C9" s="9"/>
      <c r="D9" s="8">
        <v>0</v>
      </c>
      <c r="E9" s="8">
        <v>0</v>
      </c>
    </row>
    <row r="10" spans="1:5" ht="15.75" thickBot="1" x14ac:dyDescent="0.25">
      <c r="A10" s="5" t="s">
        <v>13</v>
      </c>
      <c r="B10" s="6" t="s">
        <v>14</v>
      </c>
      <c r="C10" s="9"/>
      <c r="D10" s="8">
        <v>0</v>
      </c>
      <c r="E10" s="8">
        <v>0</v>
      </c>
    </row>
    <row r="11" spans="1:5" ht="15.75" thickBot="1" x14ac:dyDescent="0.25">
      <c r="A11" s="5" t="s">
        <v>32</v>
      </c>
      <c r="B11" s="6" t="s">
        <v>75</v>
      </c>
      <c r="C11" s="9"/>
      <c r="D11" s="8">
        <f>D6*15%</f>
        <v>195.15</v>
      </c>
      <c r="E11" s="8">
        <v>0</v>
      </c>
    </row>
    <row r="12" spans="1:5" ht="16.5" thickBot="1" x14ac:dyDescent="0.25">
      <c r="A12" s="90" t="s">
        <v>1</v>
      </c>
      <c r="B12" s="91"/>
      <c r="C12" s="9"/>
      <c r="D12" s="10">
        <f>SUM(D6:D11)</f>
        <v>1496.15</v>
      </c>
      <c r="E12" s="10">
        <f>SUM(E6:E11)</f>
        <v>1301</v>
      </c>
    </row>
    <row r="14" spans="1:5" ht="15.75" x14ac:dyDescent="0.2">
      <c r="A14" s="93" t="s">
        <v>17</v>
      </c>
      <c r="B14" s="93"/>
      <c r="C14" s="93"/>
    </row>
    <row r="15" spans="1:5" ht="16.5" thickBot="1" x14ac:dyDescent="0.25">
      <c r="A15" s="93" t="s">
        <v>18</v>
      </c>
      <c r="B15" s="93"/>
      <c r="C15" s="93"/>
    </row>
    <row r="16" spans="1:5" ht="32.25" thickBot="1" x14ac:dyDescent="0.25">
      <c r="A16" s="2" t="s">
        <v>19</v>
      </c>
      <c r="B16" s="4" t="s">
        <v>20</v>
      </c>
      <c r="C16" s="4" t="s">
        <v>26</v>
      </c>
      <c r="D16" s="4" t="s">
        <v>87</v>
      </c>
      <c r="E16" s="4" t="s">
        <v>87</v>
      </c>
    </row>
    <row r="17" spans="1:5" ht="15.75" thickBot="1" x14ac:dyDescent="0.25">
      <c r="A17" s="5" t="s">
        <v>5</v>
      </c>
      <c r="B17" s="11" t="s">
        <v>21</v>
      </c>
      <c r="C17" s="12">
        <f>ROUND(1/12,4)</f>
        <v>8.3299999999999999E-2</v>
      </c>
      <c r="D17" s="13">
        <f>ROUND($C$17*D12,2)</f>
        <v>124.63</v>
      </c>
      <c r="E17" s="13">
        <f>ROUND($C$17*E12,2)</f>
        <v>108.37</v>
      </c>
    </row>
    <row r="18" spans="1:5" ht="15.75" thickBot="1" x14ac:dyDescent="0.25">
      <c r="A18" s="5" t="s">
        <v>7</v>
      </c>
      <c r="B18" s="11" t="s">
        <v>22</v>
      </c>
      <c r="C18" s="12">
        <f>ROUND((1+(1/3))/12,4)</f>
        <v>0.1111</v>
      </c>
      <c r="D18" s="13">
        <f>ROUND($C$18*D12,2)</f>
        <v>166.22</v>
      </c>
      <c r="E18" s="13">
        <f>ROUND($C$18*E12,2)</f>
        <v>144.54</v>
      </c>
    </row>
    <row r="19" spans="1:5" ht="16.5" thickBot="1" x14ac:dyDescent="0.25">
      <c r="A19" s="90" t="s">
        <v>1</v>
      </c>
      <c r="B19" s="92"/>
      <c r="C19" s="14">
        <f>SUM(C17:C18)</f>
        <v>0.19440000000000002</v>
      </c>
      <c r="D19" s="15">
        <f>SUM(D17:D18)</f>
        <v>290.85000000000002</v>
      </c>
      <c r="E19" s="15">
        <f>SUM(E17:E18)</f>
        <v>252.91</v>
      </c>
    </row>
    <row r="21" spans="1:5" ht="32.25" customHeight="1" thickBot="1" x14ac:dyDescent="0.25">
      <c r="A21" s="94" t="s">
        <v>23</v>
      </c>
      <c r="B21" s="94"/>
      <c r="C21" s="94"/>
      <c r="D21" s="94"/>
    </row>
    <row r="22" spans="1:5" ht="32.25" thickBot="1" x14ac:dyDescent="0.25">
      <c r="A22" s="2" t="s">
        <v>24</v>
      </c>
      <c r="B22" s="4" t="s">
        <v>25</v>
      </c>
      <c r="C22" s="4" t="s">
        <v>26</v>
      </c>
      <c r="D22" s="4" t="s">
        <v>87</v>
      </c>
      <c r="E22" s="4" t="s">
        <v>87</v>
      </c>
    </row>
    <row r="23" spans="1:5" ht="15.75" thickBot="1" x14ac:dyDescent="0.25">
      <c r="A23" s="5" t="s">
        <v>5</v>
      </c>
      <c r="B23" s="11" t="s">
        <v>27</v>
      </c>
      <c r="C23" s="16">
        <v>0.2</v>
      </c>
      <c r="D23" s="13"/>
      <c r="E23" s="13"/>
    </row>
    <row r="24" spans="1:5" ht="15.75" thickBot="1" x14ac:dyDescent="0.25">
      <c r="A24" s="5" t="s">
        <v>7</v>
      </c>
      <c r="B24" s="11" t="s">
        <v>28</v>
      </c>
      <c r="C24" s="16">
        <v>2.5000000000000001E-2</v>
      </c>
      <c r="D24" s="13"/>
      <c r="E24" s="13"/>
    </row>
    <row r="25" spans="1:5" ht="15.75" thickBot="1" x14ac:dyDescent="0.25">
      <c r="A25" s="5" t="s">
        <v>9</v>
      </c>
      <c r="B25" s="11" t="s">
        <v>29</v>
      </c>
      <c r="C25" s="12"/>
      <c r="D25" s="13"/>
      <c r="E25" s="13"/>
    </row>
    <row r="26" spans="1:5" ht="15.75" thickBot="1" x14ac:dyDescent="0.25">
      <c r="A26" s="5" t="s">
        <v>11</v>
      </c>
      <c r="B26" s="11" t="s">
        <v>30</v>
      </c>
      <c r="C26" s="16">
        <v>1.4999999999999999E-2</v>
      </c>
      <c r="D26" s="13"/>
      <c r="E26" s="13"/>
    </row>
    <row r="27" spans="1:5" ht="15.75" thickBot="1" x14ac:dyDescent="0.25">
      <c r="A27" s="5" t="s">
        <v>13</v>
      </c>
      <c r="B27" s="11" t="s">
        <v>31</v>
      </c>
      <c r="C27" s="16">
        <v>0.01</v>
      </c>
      <c r="D27" s="13"/>
      <c r="E27" s="13"/>
    </row>
    <row r="28" spans="1:5" ht="15.75" thickBot="1" x14ac:dyDescent="0.25">
      <c r="A28" s="5" t="s">
        <v>32</v>
      </c>
      <c r="B28" s="11" t="s">
        <v>33</v>
      </c>
      <c r="C28" s="16">
        <v>6.0000000000000001E-3</v>
      </c>
      <c r="D28" s="13"/>
      <c r="E28" s="13"/>
    </row>
    <row r="29" spans="1:5" ht="15.75" thickBot="1" x14ac:dyDescent="0.25">
      <c r="A29" s="5" t="s">
        <v>15</v>
      </c>
      <c r="B29" s="11" t="s">
        <v>34</v>
      </c>
      <c r="C29" s="16">
        <v>2E-3</v>
      </c>
      <c r="D29" s="13"/>
      <c r="E29" s="13"/>
    </row>
    <row r="30" spans="1:5" ht="15.75" thickBot="1" x14ac:dyDescent="0.25">
      <c r="A30" s="5" t="s">
        <v>35</v>
      </c>
      <c r="B30" s="11" t="s">
        <v>36</v>
      </c>
      <c r="C30" s="16">
        <v>0.08</v>
      </c>
      <c r="D30" s="13"/>
      <c r="E30" s="13"/>
    </row>
    <row r="31" spans="1:5" ht="16.5" thickBot="1" x14ac:dyDescent="0.25">
      <c r="A31" s="90" t="s">
        <v>37</v>
      </c>
      <c r="B31" s="92"/>
      <c r="C31" s="17">
        <f>SUM(C23:C30)</f>
        <v>0.33800000000000002</v>
      </c>
      <c r="D31" s="15">
        <f>SUM(D23:D30)</f>
        <v>0</v>
      </c>
      <c r="E31" s="15">
        <f>SUM(E23:E30)</f>
        <v>0</v>
      </c>
    </row>
    <row r="33" spans="1:5" ht="16.5" thickBot="1" x14ac:dyDescent="0.25">
      <c r="A33" s="93" t="s">
        <v>38</v>
      </c>
      <c r="B33" s="93"/>
      <c r="C33" s="93"/>
    </row>
    <row r="34" spans="1:5" ht="16.5" thickBot="1" x14ac:dyDescent="0.25">
      <c r="A34" s="2" t="s">
        <v>39</v>
      </c>
      <c r="B34" s="4" t="s">
        <v>40</v>
      </c>
      <c r="C34" s="4" t="s">
        <v>77</v>
      </c>
      <c r="D34" s="4" t="s">
        <v>87</v>
      </c>
      <c r="E34" s="4" t="s">
        <v>87</v>
      </c>
    </row>
    <row r="35" spans="1:5" ht="15.75" thickBot="1" x14ac:dyDescent="0.25">
      <c r="A35" s="5" t="s">
        <v>5</v>
      </c>
      <c r="B35" s="11" t="s">
        <v>41</v>
      </c>
      <c r="C35" s="18"/>
      <c r="D35" s="8"/>
      <c r="E35" s="8"/>
    </row>
    <row r="36" spans="1:5" ht="15.75" thickBot="1" x14ac:dyDescent="0.25">
      <c r="A36" s="5" t="s">
        <v>7</v>
      </c>
      <c r="B36" s="11" t="s">
        <v>42</v>
      </c>
      <c r="C36" s="18"/>
      <c r="D36" s="8"/>
      <c r="E36" s="8"/>
    </row>
    <row r="37" spans="1:5" ht="15.75" thickBot="1" x14ac:dyDescent="0.25">
      <c r="A37" s="5" t="s">
        <v>9</v>
      </c>
      <c r="B37" s="11" t="s">
        <v>76</v>
      </c>
      <c r="C37" s="18"/>
      <c r="D37" s="8"/>
      <c r="E37" s="8"/>
    </row>
    <row r="38" spans="1:5" ht="15.75" thickBot="1" x14ac:dyDescent="0.25">
      <c r="A38" s="5" t="s">
        <v>11</v>
      </c>
      <c r="B38" s="11" t="s">
        <v>16</v>
      </c>
      <c r="C38" s="9"/>
      <c r="D38" s="8"/>
      <c r="E38" s="8"/>
    </row>
    <row r="39" spans="1:5" ht="16.5" thickBot="1" x14ac:dyDescent="0.25">
      <c r="A39" s="90" t="s">
        <v>1</v>
      </c>
      <c r="B39" s="92"/>
      <c r="C39" s="9"/>
      <c r="D39" s="10">
        <f>SUM(D35:D38)</f>
        <v>0</v>
      </c>
      <c r="E39" s="10">
        <f>SUM(E35:E38)</f>
        <v>0</v>
      </c>
    </row>
    <row r="41" spans="1:5" ht="16.5" thickBot="1" x14ac:dyDescent="0.25">
      <c r="A41" s="93" t="s">
        <v>43</v>
      </c>
      <c r="B41" s="93"/>
      <c r="C41" s="93"/>
    </row>
    <row r="42" spans="1:5" ht="16.5" thickBot="1" x14ac:dyDescent="0.25">
      <c r="A42" s="2">
        <v>2</v>
      </c>
      <c r="B42" s="3" t="s">
        <v>44</v>
      </c>
      <c r="C42" s="4"/>
      <c r="D42" s="4" t="s">
        <v>87</v>
      </c>
      <c r="E42" s="4" t="s">
        <v>87</v>
      </c>
    </row>
    <row r="43" spans="1:5" ht="16.5" thickBot="1" x14ac:dyDescent="0.25">
      <c r="A43" s="5" t="s">
        <v>19</v>
      </c>
      <c r="B43" s="6" t="s">
        <v>20</v>
      </c>
      <c r="C43" s="16"/>
      <c r="D43" s="15"/>
      <c r="E43" s="15"/>
    </row>
    <row r="44" spans="1:5" ht="16.5" thickBot="1" x14ac:dyDescent="0.25">
      <c r="A44" s="5" t="s">
        <v>24</v>
      </c>
      <c r="B44" s="6" t="s">
        <v>25</v>
      </c>
      <c r="C44" s="16"/>
      <c r="D44" s="15"/>
      <c r="E44" s="15"/>
    </row>
    <row r="45" spans="1:5" ht="16.5" thickBot="1" x14ac:dyDescent="0.25">
      <c r="A45" s="5" t="s">
        <v>39</v>
      </c>
      <c r="B45" s="6" t="s">
        <v>40</v>
      </c>
      <c r="C45" s="9"/>
      <c r="D45" s="20"/>
      <c r="E45" s="20"/>
    </row>
    <row r="46" spans="1:5" ht="16.5" thickBot="1" x14ac:dyDescent="0.25">
      <c r="A46" s="90" t="s">
        <v>1</v>
      </c>
      <c r="B46" s="91"/>
      <c r="C46" s="9"/>
      <c r="D46" s="15">
        <f>SUM(D43:D45)</f>
        <v>0</v>
      </c>
      <c r="E46" s="15">
        <f>SUM(E43:E45)</f>
        <v>0</v>
      </c>
    </row>
    <row r="47" spans="1:5" x14ac:dyDescent="0.2">
      <c r="A47" s="21"/>
    </row>
    <row r="48" spans="1:5" ht="16.5" thickBot="1" x14ac:dyDescent="0.25">
      <c r="A48" s="93" t="s">
        <v>45</v>
      </c>
      <c r="B48" s="93"/>
      <c r="C48" s="93"/>
      <c r="D48" s="22"/>
    </row>
    <row r="49" spans="1:7" ht="32.25" thickBot="1" x14ac:dyDescent="0.25">
      <c r="A49" s="2">
        <v>3</v>
      </c>
      <c r="B49" s="4" t="s">
        <v>46</v>
      </c>
      <c r="C49" s="4" t="s">
        <v>26</v>
      </c>
      <c r="D49" s="4" t="s">
        <v>87</v>
      </c>
      <c r="E49" s="4" t="s">
        <v>87</v>
      </c>
    </row>
    <row r="50" spans="1:7" ht="15.75" thickBot="1" x14ac:dyDescent="0.25">
      <c r="A50" s="5" t="s">
        <v>5</v>
      </c>
      <c r="B50" s="23" t="s">
        <v>47</v>
      </c>
      <c r="C50" s="16"/>
      <c r="D50" s="13"/>
      <c r="E50" s="13"/>
      <c r="F50" s="24"/>
      <c r="G50" s="24"/>
    </row>
    <row r="51" spans="1:7" ht="15.75" thickBot="1" x14ac:dyDescent="0.25">
      <c r="A51" s="5" t="s">
        <v>7</v>
      </c>
      <c r="B51" s="23" t="s">
        <v>48</v>
      </c>
      <c r="C51" s="16"/>
      <c r="D51" s="13"/>
      <c r="E51" s="13"/>
      <c r="F51" s="24"/>
      <c r="G51" s="24"/>
    </row>
    <row r="52" spans="1:7" ht="15.75" thickBot="1" x14ac:dyDescent="0.25">
      <c r="A52" s="5" t="s">
        <v>9</v>
      </c>
      <c r="B52" s="23" t="s">
        <v>49</v>
      </c>
      <c r="C52" s="16"/>
      <c r="D52" s="13"/>
      <c r="E52" s="13"/>
      <c r="F52" s="24"/>
      <c r="G52" s="24"/>
    </row>
    <row r="53" spans="1:7" ht="15.75" thickBot="1" x14ac:dyDescent="0.25">
      <c r="A53" s="5" t="s">
        <v>11</v>
      </c>
      <c r="B53" s="23" t="s">
        <v>50</v>
      </c>
      <c r="C53" s="16"/>
      <c r="D53" s="13"/>
      <c r="E53" s="13"/>
    </row>
    <row r="54" spans="1:7" ht="30.75" thickBot="1" x14ac:dyDescent="0.25">
      <c r="A54" s="5" t="s">
        <v>13</v>
      </c>
      <c r="B54" s="23" t="s">
        <v>51</v>
      </c>
      <c r="C54" s="16"/>
      <c r="D54" s="13"/>
      <c r="E54" s="13"/>
    </row>
    <row r="55" spans="1:7" ht="30.75" thickBot="1" x14ac:dyDescent="0.25">
      <c r="A55" s="5" t="s">
        <v>32</v>
      </c>
      <c r="B55" s="23" t="s">
        <v>52</v>
      </c>
      <c r="C55" s="16"/>
      <c r="D55" s="13"/>
      <c r="E55" s="13"/>
    </row>
    <row r="56" spans="1:7" ht="16.5" thickBot="1" x14ac:dyDescent="0.25">
      <c r="A56" s="90" t="s">
        <v>1</v>
      </c>
      <c r="B56" s="91"/>
      <c r="C56" s="39">
        <f>SUM(C50:C55)</f>
        <v>0</v>
      </c>
      <c r="D56" s="15">
        <f>SUM(D50:D55)</f>
        <v>0</v>
      </c>
      <c r="E56" s="15">
        <f>SUM(E50:E55)</f>
        <v>0</v>
      </c>
    </row>
    <row r="57" spans="1:7" x14ac:dyDescent="0.2">
      <c r="D57" s="24"/>
    </row>
    <row r="58" spans="1:7" ht="15.75" x14ac:dyDescent="0.2">
      <c r="A58" s="93" t="s">
        <v>53</v>
      </c>
      <c r="B58" s="93"/>
      <c r="C58" s="93"/>
      <c r="D58" s="26"/>
    </row>
    <row r="59" spans="1:7" ht="16.5" thickBot="1" x14ac:dyDescent="0.25">
      <c r="A59" s="93" t="s">
        <v>54</v>
      </c>
      <c r="B59" s="93"/>
      <c r="C59" s="93"/>
    </row>
    <row r="60" spans="1:7" ht="32.25" thickBot="1" x14ac:dyDescent="0.25">
      <c r="A60" s="2" t="s">
        <v>55</v>
      </c>
      <c r="B60" s="4" t="s">
        <v>56</v>
      </c>
      <c r="C60" s="4" t="s">
        <v>26</v>
      </c>
      <c r="D60" s="4" t="s">
        <v>87</v>
      </c>
      <c r="E60" s="4" t="s">
        <v>87</v>
      </c>
    </row>
    <row r="61" spans="1:7" ht="15.75" thickBot="1" x14ac:dyDescent="0.25">
      <c r="A61" s="5" t="s">
        <v>5</v>
      </c>
      <c r="B61" s="11" t="s">
        <v>57</v>
      </c>
      <c r="C61" s="16"/>
      <c r="D61" s="13"/>
      <c r="E61" s="13"/>
    </row>
    <row r="62" spans="1:7" ht="15.75" thickBot="1" x14ac:dyDescent="0.25">
      <c r="A62" s="5" t="s">
        <v>7</v>
      </c>
      <c r="B62" s="11" t="s">
        <v>56</v>
      </c>
      <c r="C62" s="12"/>
      <c r="D62" s="13"/>
      <c r="E62" s="13"/>
    </row>
    <row r="63" spans="1:7" ht="15.75" thickBot="1" x14ac:dyDescent="0.25">
      <c r="A63" s="5" t="s">
        <v>9</v>
      </c>
      <c r="B63" s="11" t="s">
        <v>58</v>
      </c>
      <c r="C63" s="12"/>
      <c r="D63" s="13"/>
      <c r="E63" s="13"/>
    </row>
    <row r="64" spans="1:7" ht="15.75" thickBot="1" x14ac:dyDescent="0.25">
      <c r="A64" s="5" t="s">
        <v>11</v>
      </c>
      <c r="B64" s="11" t="s">
        <v>59</v>
      </c>
      <c r="C64" s="12"/>
      <c r="D64" s="13"/>
      <c r="E64" s="13"/>
      <c r="F64" s="24"/>
    </row>
    <row r="65" spans="1:5" ht="15.75" thickBot="1" x14ac:dyDescent="0.25">
      <c r="A65" s="5" t="s">
        <v>13</v>
      </c>
      <c r="B65" s="11" t="s">
        <v>60</v>
      </c>
      <c r="C65" s="12"/>
      <c r="D65" s="13"/>
      <c r="E65" s="13"/>
    </row>
    <row r="66" spans="1:5" ht="16.5" thickBot="1" x14ac:dyDescent="0.25">
      <c r="A66" s="90" t="s">
        <v>37</v>
      </c>
      <c r="B66" s="92"/>
      <c r="C66" s="14">
        <f>SUM(C61:C65)</f>
        <v>0</v>
      </c>
      <c r="D66" s="15">
        <f>SUM(D61:D65)</f>
        <v>0</v>
      </c>
      <c r="E66" s="15">
        <f>SUM(E61:E65)</f>
        <v>0</v>
      </c>
    </row>
    <row r="68" spans="1:5" ht="16.5" thickBot="1" x14ac:dyDescent="0.25">
      <c r="A68" s="93" t="s">
        <v>61</v>
      </c>
      <c r="B68" s="93"/>
      <c r="C68" s="93"/>
    </row>
    <row r="69" spans="1:5" ht="16.5" thickBot="1" x14ac:dyDescent="0.25">
      <c r="A69" s="2">
        <v>5</v>
      </c>
      <c r="B69" s="27" t="s">
        <v>62</v>
      </c>
      <c r="C69" s="4"/>
      <c r="D69" s="4" t="s">
        <v>87</v>
      </c>
      <c r="E69" s="4" t="s">
        <v>87</v>
      </c>
    </row>
    <row r="70" spans="1:5" ht="15.75" thickBot="1" x14ac:dyDescent="0.25">
      <c r="A70" s="5" t="s">
        <v>5</v>
      </c>
      <c r="B70" s="6" t="s">
        <v>63</v>
      </c>
      <c r="C70" s="9"/>
      <c r="D70" s="8"/>
      <c r="E70" s="8"/>
    </row>
    <row r="71" spans="1:5" ht="15.75" thickBot="1" x14ac:dyDescent="0.25">
      <c r="A71" s="5" t="s">
        <v>7</v>
      </c>
      <c r="B71" s="6" t="s">
        <v>16</v>
      </c>
      <c r="C71" s="9"/>
      <c r="D71" s="8"/>
      <c r="E71" s="8"/>
    </row>
    <row r="72" spans="1:5" ht="16.5" thickBot="1" x14ac:dyDescent="0.25">
      <c r="A72" s="90" t="s">
        <v>37</v>
      </c>
      <c r="B72" s="91"/>
      <c r="C72" s="9"/>
      <c r="D72" s="20">
        <f>SUM(D70:D71)</f>
        <v>0</v>
      </c>
      <c r="E72" s="20">
        <f>SUM(E70:E71)</f>
        <v>0</v>
      </c>
    </row>
    <row r="74" spans="1:5" ht="16.5" thickBot="1" x14ac:dyDescent="0.25">
      <c r="A74" s="93" t="s">
        <v>64</v>
      </c>
      <c r="B74" s="93"/>
      <c r="C74" s="93"/>
    </row>
    <row r="75" spans="1:5" ht="32.25" thickBot="1" x14ac:dyDescent="0.25">
      <c r="A75" s="2">
        <v>6</v>
      </c>
      <c r="B75" s="28" t="s">
        <v>65</v>
      </c>
      <c r="C75" s="4" t="s">
        <v>26</v>
      </c>
      <c r="D75" s="4" t="s">
        <v>87</v>
      </c>
      <c r="E75" s="4" t="s">
        <v>87</v>
      </c>
    </row>
    <row r="76" spans="1:5" ht="15.75" thickBot="1" x14ac:dyDescent="0.25">
      <c r="A76" s="5" t="s">
        <v>5</v>
      </c>
      <c r="B76" s="11" t="s">
        <v>66</v>
      </c>
      <c r="C76" s="12"/>
      <c r="D76" s="29"/>
      <c r="E76" s="29"/>
    </row>
    <row r="77" spans="1:5" ht="15.75" thickBot="1" x14ac:dyDescent="0.25">
      <c r="A77" s="5" t="s">
        <v>7</v>
      </c>
      <c r="B77" s="11" t="s">
        <v>67</v>
      </c>
      <c r="C77" s="12"/>
      <c r="D77" s="29"/>
      <c r="E77" s="29"/>
    </row>
    <row r="78" spans="1:5" ht="15.75" thickBot="1" x14ac:dyDescent="0.25">
      <c r="A78" s="5" t="s">
        <v>9</v>
      </c>
      <c r="B78" s="11" t="s">
        <v>2</v>
      </c>
      <c r="C78" s="12"/>
      <c r="D78" s="29"/>
      <c r="E78" s="29"/>
    </row>
    <row r="79" spans="1:5" ht="15.75" thickBot="1" x14ac:dyDescent="0.25">
      <c r="A79" s="5"/>
      <c r="B79" s="11" t="s">
        <v>78</v>
      </c>
      <c r="C79" s="40"/>
      <c r="D79" s="31"/>
      <c r="E79" s="31"/>
    </row>
    <row r="80" spans="1:5" ht="15.75" thickBot="1" x14ac:dyDescent="0.25">
      <c r="A80" s="5"/>
      <c r="B80" s="11" t="s">
        <v>79</v>
      </c>
      <c r="C80" s="40"/>
      <c r="D80" s="31"/>
      <c r="E80" s="31"/>
    </row>
    <row r="81" spans="1:5" ht="15.75" thickBot="1" x14ac:dyDescent="0.25">
      <c r="A81" s="5"/>
      <c r="B81" s="11" t="s">
        <v>80</v>
      </c>
      <c r="C81" s="40"/>
      <c r="D81" s="31"/>
      <c r="E81" s="31"/>
    </row>
    <row r="82" spans="1:5" ht="16.5" thickBot="1" x14ac:dyDescent="0.25">
      <c r="A82" s="90" t="s">
        <v>85</v>
      </c>
      <c r="B82" s="91"/>
      <c r="C82" s="25">
        <f>SUM(C76,C77,C78)</f>
        <v>0</v>
      </c>
      <c r="D82" s="20">
        <f>SUM(D76:D78)</f>
        <v>0</v>
      </c>
      <c r="E82" s="20">
        <f>SUM(E76:E78)</f>
        <v>0</v>
      </c>
    </row>
    <row r="84" spans="1:5" ht="16.5" thickBot="1" x14ac:dyDescent="0.25">
      <c r="A84" s="93" t="s">
        <v>68</v>
      </c>
      <c r="B84" s="93"/>
      <c r="C84" s="93"/>
    </row>
    <row r="85" spans="1:5" ht="32.25" thickBot="1" x14ac:dyDescent="0.25">
      <c r="A85" s="2"/>
      <c r="B85" s="3" t="s">
        <v>69</v>
      </c>
      <c r="C85" s="4"/>
      <c r="D85" s="4" t="s">
        <v>87</v>
      </c>
      <c r="E85" s="4" t="s">
        <v>87</v>
      </c>
    </row>
    <row r="86" spans="1:5" ht="16.5" thickBot="1" x14ac:dyDescent="0.25">
      <c r="A86" s="32" t="s">
        <v>5</v>
      </c>
      <c r="B86" s="6" t="s">
        <v>3</v>
      </c>
      <c r="C86" s="11"/>
      <c r="D86" s="33">
        <f>D12</f>
        <v>1496.15</v>
      </c>
      <c r="E86" s="33">
        <f>E12</f>
        <v>1301</v>
      </c>
    </row>
    <row r="87" spans="1:5" ht="16.5" thickBot="1" x14ac:dyDescent="0.25">
      <c r="A87" s="32" t="s">
        <v>7</v>
      </c>
      <c r="B87" s="6" t="s">
        <v>17</v>
      </c>
      <c r="C87" s="11"/>
      <c r="D87" s="34">
        <f>D46</f>
        <v>0</v>
      </c>
      <c r="E87" s="34">
        <f>E46</f>
        <v>0</v>
      </c>
    </row>
    <row r="88" spans="1:5" ht="16.5" thickBot="1" x14ac:dyDescent="0.25">
      <c r="A88" s="32" t="s">
        <v>9</v>
      </c>
      <c r="B88" s="6" t="s">
        <v>45</v>
      </c>
      <c r="C88" s="11"/>
      <c r="D88" s="34">
        <f>D56</f>
        <v>0</v>
      </c>
      <c r="E88" s="34">
        <f>E56</f>
        <v>0</v>
      </c>
    </row>
    <row r="89" spans="1:5" ht="16.5" thickBot="1" x14ac:dyDescent="0.25">
      <c r="A89" s="32" t="s">
        <v>11</v>
      </c>
      <c r="B89" s="6" t="s">
        <v>53</v>
      </c>
      <c r="C89" s="11"/>
      <c r="D89" s="34">
        <f>D66</f>
        <v>0</v>
      </c>
      <c r="E89" s="34">
        <f>E66</f>
        <v>0</v>
      </c>
    </row>
    <row r="90" spans="1:5" ht="16.5" thickBot="1" x14ac:dyDescent="0.25">
      <c r="A90" s="32" t="s">
        <v>13</v>
      </c>
      <c r="B90" s="6" t="s">
        <v>61</v>
      </c>
      <c r="C90" s="11"/>
      <c r="D90" s="33">
        <f>D72</f>
        <v>0</v>
      </c>
      <c r="E90" s="33">
        <f>E72</f>
        <v>0</v>
      </c>
    </row>
    <row r="91" spans="1:5" ht="16.5" thickBot="1" x14ac:dyDescent="0.25">
      <c r="A91" s="90" t="s">
        <v>70</v>
      </c>
      <c r="B91" s="91"/>
      <c r="C91" s="11"/>
      <c r="D91" s="35">
        <f>SUM(D86:D90)</f>
        <v>1496.15</v>
      </c>
      <c r="E91" s="35">
        <f>SUM(E86:E90)</f>
        <v>1301</v>
      </c>
    </row>
    <row r="92" spans="1:5" ht="16.5" thickBot="1" x14ac:dyDescent="0.25">
      <c r="A92" s="32" t="s">
        <v>32</v>
      </c>
      <c r="B92" s="6" t="s">
        <v>71</v>
      </c>
      <c r="C92" s="11"/>
      <c r="D92" s="33">
        <f>D82</f>
        <v>0</v>
      </c>
      <c r="E92" s="33">
        <f>E82</f>
        <v>0</v>
      </c>
    </row>
    <row r="93" spans="1:5" ht="16.5" thickBot="1" x14ac:dyDescent="0.25">
      <c r="A93" s="90" t="s">
        <v>72</v>
      </c>
      <c r="B93" s="91"/>
      <c r="C93" s="11"/>
      <c r="D93" s="35">
        <f>SUM(D91:D92)</f>
        <v>1496.15</v>
      </c>
      <c r="E93" s="35">
        <f>SUM(E91:E92)</f>
        <v>1301</v>
      </c>
    </row>
    <row r="94" spans="1:5" ht="16.5" customHeight="1" thickBot="1" x14ac:dyDescent="0.25">
      <c r="A94" s="90" t="s">
        <v>88</v>
      </c>
      <c r="B94" s="91"/>
      <c r="C94" s="11"/>
      <c r="D94" s="4">
        <v>1</v>
      </c>
      <c r="E94" s="4">
        <v>6</v>
      </c>
    </row>
    <row r="95" spans="1:5" ht="16.5" customHeight="1" thickBot="1" x14ac:dyDescent="0.25">
      <c r="A95" s="90" t="s">
        <v>89</v>
      </c>
      <c r="B95" s="91"/>
      <c r="C95" s="11"/>
      <c r="D95" s="36">
        <f>D94*D93</f>
        <v>1496.15</v>
      </c>
      <c r="E95" s="36">
        <f>E94*E93</f>
        <v>7806</v>
      </c>
    </row>
    <row r="96" spans="1:5" ht="16.5" thickBot="1" x14ac:dyDescent="0.25">
      <c r="A96" s="90" t="s">
        <v>81</v>
      </c>
      <c r="B96" s="91"/>
      <c r="C96" s="11"/>
      <c r="D96" s="19">
        <v>12</v>
      </c>
      <c r="E96" s="19">
        <v>12</v>
      </c>
    </row>
    <row r="97" spans="1:5" ht="16.5" thickBot="1" x14ac:dyDescent="0.25">
      <c r="A97" s="90" t="s">
        <v>82</v>
      </c>
      <c r="B97" s="91"/>
      <c r="C97" s="11"/>
      <c r="D97" s="35">
        <f>D93*D94*D96</f>
        <v>17953.800000000003</v>
      </c>
      <c r="E97" s="35">
        <f>E93*E94*E96</f>
        <v>93672</v>
      </c>
    </row>
    <row r="98" spans="1:5" ht="16.5" thickBot="1" x14ac:dyDescent="0.3">
      <c r="A98" s="90" t="s">
        <v>83</v>
      </c>
      <c r="B98" s="91"/>
      <c r="C98" s="11"/>
      <c r="D98" s="37"/>
      <c r="E98" s="38">
        <f>SUM(D97:E97)</f>
        <v>111625.8</v>
      </c>
    </row>
    <row r="102" spans="1:5" x14ac:dyDescent="0.2">
      <c r="E102" s="24"/>
    </row>
  </sheetData>
  <mergeCells count="32">
    <mergeCell ref="D2:E2"/>
    <mergeCell ref="A48:C48"/>
    <mergeCell ref="A93:B93"/>
    <mergeCell ref="A59:C59"/>
    <mergeCell ref="A1:E1"/>
    <mergeCell ref="A72:B72"/>
    <mergeCell ref="A74:C74"/>
    <mergeCell ref="A82:B82"/>
    <mergeCell ref="A84:C84"/>
    <mergeCell ref="E3:E4"/>
    <mergeCell ref="A14:C14"/>
    <mergeCell ref="D3:D4"/>
    <mergeCell ref="A4:C4"/>
    <mergeCell ref="A12:B12"/>
    <mergeCell ref="A19:B19"/>
    <mergeCell ref="A68:C68"/>
    <mergeCell ref="A94:B94"/>
    <mergeCell ref="A31:B31"/>
    <mergeCell ref="A15:C15"/>
    <mergeCell ref="A58:C58"/>
    <mergeCell ref="A98:B98"/>
    <mergeCell ref="A97:B97"/>
    <mergeCell ref="A56:B56"/>
    <mergeCell ref="A41:C41"/>
    <mergeCell ref="A46:B46"/>
    <mergeCell ref="A66:B66"/>
    <mergeCell ref="A96:B96"/>
    <mergeCell ref="A95:B95"/>
    <mergeCell ref="A33:C33"/>
    <mergeCell ref="A39:B39"/>
    <mergeCell ref="A91:B91"/>
    <mergeCell ref="A21:D21"/>
  </mergeCells>
  <pageMargins left="0.511811024" right="0.511811024" top="0.78740157499999996" bottom="0.78740157499999996" header="0.31496062000000002" footer="0.3149606200000000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0940-68DF-4297-94CF-779AE7025A70}">
  <sheetPr>
    <pageSetUpPr fitToPage="1"/>
  </sheetPr>
  <dimension ref="A1:N104"/>
  <sheetViews>
    <sheetView showGridLines="0" tabSelected="1" zoomScale="110" zoomScaleNormal="110" zoomScaleSheetLayoutView="100" workbookViewId="0">
      <pane ySplit="6" topLeftCell="A7" activePane="bottomLeft" state="frozen"/>
      <selection pane="bottomLeft" activeCell="G4" sqref="G4:G5"/>
    </sheetView>
  </sheetViews>
  <sheetFormatPr defaultRowHeight="15" x14ac:dyDescent="0.2"/>
  <cols>
    <col min="1" max="1" width="6.140625" style="1" customWidth="1"/>
    <col min="2" max="2" width="62.7109375" style="1" customWidth="1"/>
    <col min="3" max="3" width="14.5703125" style="1" bestFit="1" customWidth="1"/>
    <col min="4" max="8" width="14.7109375" style="1" customWidth="1"/>
    <col min="9" max="9" width="12" style="1" customWidth="1"/>
    <col min="10" max="10" width="15.140625" style="1" customWidth="1"/>
    <col min="11" max="11" width="13" style="1" customWidth="1"/>
    <col min="12" max="16384" width="9.140625" style="1"/>
  </cols>
  <sheetData>
    <row r="1" spans="1:14" ht="15.75" x14ac:dyDescent="0.25">
      <c r="A1" s="111" t="s">
        <v>94</v>
      </c>
      <c r="B1" s="102"/>
      <c r="C1" s="102"/>
      <c r="D1" s="102"/>
      <c r="E1" s="102"/>
      <c r="F1" s="102"/>
      <c r="G1" s="102"/>
      <c r="H1" s="102"/>
      <c r="J1" s="42" t="s">
        <v>113</v>
      </c>
      <c r="K1" s="43">
        <v>1412</v>
      </c>
      <c r="L1" s="44" t="s">
        <v>112</v>
      </c>
    </row>
    <row r="2" spans="1:14" x14ac:dyDescent="0.2">
      <c r="A2" s="102" t="s">
        <v>91</v>
      </c>
      <c r="B2" s="102"/>
      <c r="C2" s="102"/>
      <c r="D2" s="102"/>
      <c r="E2" s="102"/>
      <c r="F2" s="102"/>
      <c r="G2" s="102"/>
      <c r="H2" s="102"/>
    </row>
    <row r="3" spans="1:14" ht="15.75" thickBot="1" x14ac:dyDescent="0.25">
      <c r="A3" s="45"/>
      <c r="B3" s="45"/>
      <c r="C3" s="45"/>
      <c r="D3" s="103" t="s">
        <v>73</v>
      </c>
      <c r="E3" s="103"/>
      <c r="F3" s="103"/>
      <c r="G3" s="103"/>
      <c r="H3" s="103"/>
    </row>
    <row r="4" spans="1:14" ht="20.100000000000001" customHeight="1" x14ac:dyDescent="0.2">
      <c r="A4" s="45"/>
      <c r="B4" s="45"/>
      <c r="C4" s="45"/>
      <c r="D4" s="106" t="s">
        <v>109</v>
      </c>
      <c r="E4" s="106" t="s">
        <v>0</v>
      </c>
      <c r="F4" s="104" t="s">
        <v>104</v>
      </c>
      <c r="G4" s="126" t="s">
        <v>120</v>
      </c>
      <c r="H4" s="104" t="s">
        <v>107</v>
      </c>
    </row>
    <row r="5" spans="1:14" ht="20.100000000000001" customHeight="1" thickBot="1" x14ac:dyDescent="0.25">
      <c r="A5" s="45"/>
      <c r="B5" s="45"/>
      <c r="C5" s="45"/>
      <c r="D5" s="105"/>
      <c r="E5" s="107"/>
      <c r="F5" s="105"/>
      <c r="G5" s="127"/>
      <c r="H5" s="105"/>
    </row>
    <row r="6" spans="1:14" ht="37.5" customHeight="1" thickBot="1" x14ac:dyDescent="0.25">
      <c r="A6" s="99" t="s">
        <v>3</v>
      </c>
      <c r="B6" s="99"/>
      <c r="C6" s="99"/>
      <c r="D6" s="46" t="s">
        <v>103</v>
      </c>
      <c r="E6" s="46" t="s">
        <v>102</v>
      </c>
      <c r="F6" s="46" t="s">
        <v>105</v>
      </c>
      <c r="G6" s="46" t="s">
        <v>106</v>
      </c>
      <c r="H6" s="46" t="s">
        <v>108</v>
      </c>
    </row>
    <row r="7" spans="1:14" ht="15.75" thickBot="1" x14ac:dyDescent="0.25">
      <c r="A7" s="47">
        <v>1</v>
      </c>
      <c r="B7" s="48" t="s">
        <v>4</v>
      </c>
      <c r="C7" s="49"/>
      <c r="D7" s="49" t="s">
        <v>87</v>
      </c>
      <c r="E7" s="49" t="s">
        <v>87</v>
      </c>
      <c r="F7" s="49" t="s">
        <v>87</v>
      </c>
      <c r="G7" s="49" t="s">
        <v>87</v>
      </c>
      <c r="H7" s="49" t="s">
        <v>87</v>
      </c>
    </row>
    <row r="8" spans="1:14" ht="15.75" thickBot="1" x14ac:dyDescent="0.25">
      <c r="A8" s="50" t="s">
        <v>5</v>
      </c>
      <c r="B8" s="89" t="s">
        <v>114</v>
      </c>
      <c r="C8" s="52"/>
      <c r="D8" s="53">
        <v>1590</v>
      </c>
      <c r="E8" s="53">
        <v>1600.96</v>
      </c>
      <c r="F8" s="53">
        <v>1726.59</v>
      </c>
      <c r="G8" s="53"/>
      <c r="H8" s="53"/>
      <c r="I8" s="41" t="s">
        <v>110</v>
      </c>
      <c r="J8" s="41"/>
      <c r="K8" s="41"/>
      <c r="L8" s="41"/>
      <c r="M8" s="41"/>
      <c r="N8" s="41"/>
    </row>
    <row r="9" spans="1:14" ht="15.75" thickBot="1" x14ac:dyDescent="0.25">
      <c r="A9" s="50" t="s">
        <v>7</v>
      </c>
      <c r="B9" s="54" t="s">
        <v>10</v>
      </c>
      <c r="C9" s="52"/>
      <c r="D9" s="53">
        <f>K1*0.4</f>
        <v>564.80000000000007</v>
      </c>
      <c r="E9" s="53"/>
      <c r="F9" s="53"/>
      <c r="G9" s="53"/>
      <c r="H9" s="53"/>
    </row>
    <row r="10" spans="1:14" ht="15.75" customHeight="1" thickBot="1" x14ac:dyDescent="0.25">
      <c r="A10" s="50" t="s">
        <v>9</v>
      </c>
      <c r="B10" s="51" t="s">
        <v>99</v>
      </c>
      <c r="C10" s="55"/>
      <c r="D10" s="53"/>
      <c r="E10" s="53"/>
      <c r="F10" s="53"/>
      <c r="G10" s="53"/>
      <c r="H10" s="53"/>
      <c r="I10" s="41" t="s">
        <v>111</v>
      </c>
      <c r="J10" s="41"/>
      <c r="K10" s="41"/>
      <c r="L10" s="41"/>
      <c r="M10" s="41"/>
    </row>
    <row r="11" spans="1:14" ht="15.75" thickBot="1" x14ac:dyDescent="0.25">
      <c r="A11" s="100" t="s">
        <v>1</v>
      </c>
      <c r="B11" s="108"/>
      <c r="C11" s="55"/>
      <c r="D11" s="56">
        <f>SUM(D8:D10)</f>
        <v>2154.8000000000002</v>
      </c>
      <c r="E11" s="56">
        <f>SUM(E8:E10)</f>
        <v>1600.96</v>
      </c>
      <c r="F11" s="56">
        <f>SUM(F8:F10)</f>
        <v>1726.59</v>
      </c>
      <c r="G11" s="56">
        <f>SUM(G8:G10)</f>
        <v>0</v>
      </c>
      <c r="H11" s="56">
        <f>SUM(H8:H10)</f>
        <v>0</v>
      </c>
    </row>
    <row r="12" spans="1:14" x14ac:dyDescent="0.2">
      <c r="A12" s="45"/>
      <c r="B12" s="45"/>
      <c r="C12" s="45"/>
      <c r="D12" s="45"/>
      <c r="E12" s="45"/>
      <c r="F12" s="45"/>
      <c r="G12" s="45"/>
      <c r="H12" s="45"/>
    </row>
    <row r="13" spans="1:14" x14ac:dyDescent="0.2">
      <c r="A13" s="99" t="s">
        <v>17</v>
      </c>
      <c r="B13" s="99"/>
      <c r="C13" s="99"/>
      <c r="D13" s="45"/>
      <c r="E13" s="45"/>
      <c r="F13" s="45"/>
      <c r="G13" s="45"/>
      <c r="H13" s="45"/>
    </row>
    <row r="14" spans="1:14" ht="15.75" thickBot="1" x14ac:dyDescent="0.25">
      <c r="A14" s="99" t="s">
        <v>18</v>
      </c>
      <c r="B14" s="99"/>
      <c r="C14" s="99"/>
      <c r="D14" s="45"/>
      <c r="E14" s="45"/>
      <c r="F14" s="45"/>
      <c r="G14" s="45"/>
      <c r="H14" s="45"/>
    </row>
    <row r="15" spans="1:14" ht="15.75" thickBot="1" x14ac:dyDescent="0.25">
      <c r="A15" s="47" t="s">
        <v>19</v>
      </c>
      <c r="B15" s="49" t="s">
        <v>20</v>
      </c>
      <c r="C15" s="49" t="s">
        <v>26</v>
      </c>
      <c r="D15" s="49" t="s">
        <v>87</v>
      </c>
      <c r="E15" s="49" t="s">
        <v>87</v>
      </c>
      <c r="F15" s="49" t="s">
        <v>87</v>
      </c>
      <c r="G15" s="49" t="s">
        <v>87</v>
      </c>
      <c r="H15" s="49" t="s">
        <v>87</v>
      </c>
    </row>
    <row r="16" spans="1:14" ht="15.75" thickBot="1" x14ac:dyDescent="0.25">
      <c r="A16" s="50" t="s">
        <v>5</v>
      </c>
      <c r="B16" s="57" t="s">
        <v>21</v>
      </c>
      <c r="C16" s="58">
        <f>ROUND(1/12,4)</f>
        <v>8.3299999999999999E-2</v>
      </c>
      <c r="D16" s="59">
        <f>ROUND($C$16*D11,2)</f>
        <v>179.49</v>
      </c>
      <c r="E16" s="59">
        <f>ROUND($C$16*E11,2)</f>
        <v>133.36000000000001</v>
      </c>
      <c r="F16" s="59">
        <f>ROUND($C$16*F11,2)</f>
        <v>143.82</v>
      </c>
      <c r="G16" s="59">
        <f>ROUND($C$16*G11,2)</f>
        <v>0</v>
      </c>
      <c r="H16" s="59">
        <f>ROUND($C$16*H11,2)</f>
        <v>0</v>
      </c>
    </row>
    <row r="17" spans="1:8" ht="15.75" thickBot="1" x14ac:dyDescent="0.25">
      <c r="A17" s="50" t="s">
        <v>7</v>
      </c>
      <c r="B17" s="57" t="s">
        <v>100</v>
      </c>
      <c r="C17" s="58">
        <f>ROUND((1+(1/3))/12,4)</f>
        <v>0.1111</v>
      </c>
      <c r="D17" s="59">
        <f>ROUND($C$17*D11,2)</f>
        <v>239.4</v>
      </c>
      <c r="E17" s="59">
        <f>ROUND($C$17*E11,2)</f>
        <v>177.87</v>
      </c>
      <c r="F17" s="59">
        <f>ROUND($C$17*F11,2)</f>
        <v>191.82</v>
      </c>
      <c r="G17" s="59">
        <f>ROUND($C$17*G11,2)</f>
        <v>0</v>
      </c>
      <c r="H17" s="59">
        <f>ROUND($C$17*H11,2)</f>
        <v>0</v>
      </c>
    </row>
    <row r="18" spans="1:8" ht="15.75" thickBot="1" x14ac:dyDescent="0.25">
      <c r="A18" s="100" t="s">
        <v>1</v>
      </c>
      <c r="B18" s="101"/>
      <c r="C18" s="60">
        <f t="shared" ref="C18:H18" si="0">SUM(C16:C17)</f>
        <v>0.19440000000000002</v>
      </c>
      <c r="D18" s="61">
        <f t="shared" si="0"/>
        <v>418.89</v>
      </c>
      <c r="E18" s="61">
        <f t="shared" si="0"/>
        <v>311.23</v>
      </c>
      <c r="F18" s="61">
        <f t="shared" si="0"/>
        <v>335.64</v>
      </c>
      <c r="G18" s="61">
        <f t="shared" ref="G18" si="1">SUM(G16:G17)</f>
        <v>0</v>
      </c>
      <c r="H18" s="61">
        <f t="shared" si="0"/>
        <v>0</v>
      </c>
    </row>
    <row r="19" spans="1:8" x14ac:dyDescent="0.2">
      <c r="A19" s="45"/>
      <c r="B19" s="45"/>
      <c r="C19" s="45"/>
      <c r="D19" s="45"/>
      <c r="E19" s="45"/>
      <c r="F19" s="45"/>
      <c r="G19" s="45"/>
      <c r="H19" s="45"/>
    </row>
    <row r="20" spans="1:8" ht="32.25" customHeight="1" thickBot="1" x14ac:dyDescent="0.25">
      <c r="A20" s="125" t="s">
        <v>93</v>
      </c>
      <c r="B20" s="125"/>
      <c r="C20" s="125"/>
      <c r="D20" s="62"/>
      <c r="E20" s="63"/>
      <c r="F20" s="63"/>
      <c r="G20" s="45"/>
      <c r="H20" s="45"/>
    </row>
    <row r="21" spans="1:8" ht="15.75" thickBot="1" x14ac:dyDescent="0.25">
      <c r="A21" s="47" t="s">
        <v>24</v>
      </c>
      <c r="B21" s="49" t="s">
        <v>25</v>
      </c>
      <c r="C21" s="49" t="s">
        <v>26</v>
      </c>
      <c r="D21" s="49" t="s">
        <v>87</v>
      </c>
      <c r="E21" s="49" t="s">
        <v>87</v>
      </c>
      <c r="F21" s="49" t="s">
        <v>87</v>
      </c>
      <c r="G21" s="49" t="s">
        <v>87</v>
      </c>
      <c r="H21" s="49" t="s">
        <v>87</v>
      </c>
    </row>
    <row r="22" spans="1:8" ht="15.75" thickBot="1" x14ac:dyDescent="0.25">
      <c r="A22" s="50" t="s">
        <v>5</v>
      </c>
      <c r="B22" s="57" t="s">
        <v>27</v>
      </c>
      <c r="C22" s="64">
        <v>0.2</v>
      </c>
      <c r="D22" s="59"/>
      <c r="E22" s="59"/>
      <c r="F22" s="59"/>
      <c r="G22" s="59"/>
      <c r="H22" s="59"/>
    </row>
    <row r="23" spans="1:8" ht="15.75" thickBot="1" x14ac:dyDescent="0.25">
      <c r="A23" s="50" t="s">
        <v>7</v>
      </c>
      <c r="B23" s="57" t="s">
        <v>28</v>
      </c>
      <c r="C23" s="64">
        <v>2.5000000000000001E-2</v>
      </c>
      <c r="D23" s="59"/>
      <c r="E23" s="59"/>
      <c r="F23" s="59"/>
      <c r="G23" s="59"/>
      <c r="H23" s="59"/>
    </row>
    <row r="24" spans="1:8" ht="15.75" thickBot="1" x14ac:dyDescent="0.25">
      <c r="A24" s="50" t="s">
        <v>9</v>
      </c>
      <c r="B24" s="65" t="s">
        <v>97</v>
      </c>
      <c r="C24" s="58"/>
      <c r="D24" s="59"/>
      <c r="E24" s="59"/>
      <c r="F24" s="59"/>
      <c r="G24" s="59"/>
      <c r="H24" s="59"/>
    </row>
    <row r="25" spans="1:8" ht="15.75" thickBot="1" x14ac:dyDescent="0.25">
      <c r="A25" s="50" t="s">
        <v>11</v>
      </c>
      <c r="B25" s="57" t="s">
        <v>30</v>
      </c>
      <c r="C25" s="64">
        <v>1.4999999999999999E-2</v>
      </c>
      <c r="D25" s="59"/>
      <c r="E25" s="59"/>
      <c r="F25" s="59"/>
      <c r="G25" s="59"/>
      <c r="H25" s="59"/>
    </row>
    <row r="26" spans="1:8" ht="15.75" thickBot="1" x14ac:dyDescent="0.25">
      <c r="A26" s="50" t="s">
        <v>13</v>
      </c>
      <c r="B26" s="57" t="s">
        <v>31</v>
      </c>
      <c r="C26" s="64">
        <v>0.01</v>
      </c>
      <c r="D26" s="59"/>
      <c r="E26" s="59"/>
      <c r="F26" s="59"/>
      <c r="G26" s="59"/>
      <c r="H26" s="59"/>
    </row>
    <row r="27" spans="1:8" ht="15.75" thickBot="1" x14ac:dyDescent="0.25">
      <c r="A27" s="50" t="s">
        <v>32</v>
      </c>
      <c r="B27" s="57" t="s">
        <v>33</v>
      </c>
      <c r="C27" s="64">
        <v>6.0000000000000001E-3</v>
      </c>
      <c r="D27" s="59"/>
      <c r="E27" s="59"/>
      <c r="F27" s="59"/>
      <c r="G27" s="59"/>
      <c r="H27" s="59"/>
    </row>
    <row r="28" spans="1:8" ht="15.75" thickBot="1" x14ac:dyDescent="0.25">
      <c r="A28" s="50" t="s">
        <v>15</v>
      </c>
      <c r="B28" s="57" t="s">
        <v>34</v>
      </c>
      <c r="C28" s="64">
        <v>2E-3</v>
      </c>
      <c r="D28" s="59"/>
      <c r="E28" s="59"/>
      <c r="F28" s="59"/>
      <c r="G28" s="59"/>
      <c r="H28" s="59"/>
    </row>
    <row r="29" spans="1:8" ht="15.75" thickBot="1" x14ac:dyDescent="0.25">
      <c r="A29" s="50" t="s">
        <v>35</v>
      </c>
      <c r="B29" s="57" t="s">
        <v>36</v>
      </c>
      <c r="C29" s="64">
        <v>0.08</v>
      </c>
      <c r="D29" s="59"/>
      <c r="E29" s="59"/>
      <c r="F29" s="59"/>
      <c r="G29" s="59"/>
      <c r="H29" s="59"/>
    </row>
    <row r="30" spans="1:8" ht="15.75" thickBot="1" x14ac:dyDescent="0.25">
      <c r="A30" s="100" t="s">
        <v>37</v>
      </c>
      <c r="B30" s="101"/>
      <c r="C30" s="66">
        <f t="shared" ref="C30:H30" si="2">SUM(C22:C29)</f>
        <v>0.33800000000000002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ref="G30" si="3">SUM(G22:G29)</f>
        <v>0</v>
      </c>
      <c r="H30" s="61">
        <f t="shared" si="2"/>
        <v>0</v>
      </c>
    </row>
    <row r="31" spans="1:8" x14ac:dyDescent="0.2">
      <c r="A31" s="45"/>
      <c r="B31" s="45"/>
      <c r="C31" s="45"/>
      <c r="D31" s="45"/>
      <c r="E31" s="45"/>
      <c r="F31" s="45"/>
      <c r="G31" s="45"/>
      <c r="H31" s="45"/>
    </row>
    <row r="32" spans="1:8" ht="15.75" thickBot="1" x14ac:dyDescent="0.25">
      <c r="A32" s="99" t="s">
        <v>92</v>
      </c>
      <c r="B32" s="99"/>
      <c r="C32" s="99"/>
      <c r="D32" s="45"/>
      <c r="E32" s="45"/>
      <c r="F32" s="45"/>
      <c r="G32" s="45"/>
      <c r="H32" s="45"/>
    </row>
    <row r="33" spans="1:10" ht="15.75" thickBot="1" x14ac:dyDescent="0.25">
      <c r="A33" s="47" t="s">
        <v>39</v>
      </c>
      <c r="B33" s="49" t="s">
        <v>40</v>
      </c>
      <c r="C33" s="49" t="s">
        <v>77</v>
      </c>
      <c r="D33" s="49" t="s">
        <v>87</v>
      </c>
      <c r="E33" s="49" t="s">
        <v>87</v>
      </c>
      <c r="F33" s="49" t="s">
        <v>87</v>
      </c>
      <c r="G33" s="49" t="s">
        <v>87</v>
      </c>
      <c r="H33" s="49" t="s">
        <v>87</v>
      </c>
    </row>
    <row r="34" spans="1:10" ht="15.75" thickBot="1" x14ac:dyDescent="0.25">
      <c r="A34" s="50" t="s">
        <v>5</v>
      </c>
      <c r="B34" s="57" t="s">
        <v>101</v>
      </c>
      <c r="C34" s="67"/>
      <c r="D34" s="53"/>
      <c r="E34" s="53"/>
      <c r="F34" s="53"/>
      <c r="G34" s="53"/>
      <c r="H34" s="53"/>
    </row>
    <row r="35" spans="1:10" ht="15.75" thickBot="1" x14ac:dyDescent="0.25">
      <c r="A35" s="50" t="s">
        <v>7</v>
      </c>
      <c r="B35" s="57" t="s">
        <v>42</v>
      </c>
      <c r="C35" s="67"/>
      <c r="D35" s="53"/>
      <c r="E35" s="53"/>
      <c r="F35" s="53"/>
      <c r="G35" s="53"/>
      <c r="H35" s="53"/>
    </row>
    <row r="36" spans="1:10" ht="15.75" thickBot="1" x14ac:dyDescent="0.25">
      <c r="A36" s="50" t="s">
        <v>11</v>
      </c>
      <c r="B36" s="57" t="s">
        <v>16</v>
      </c>
      <c r="C36" s="55"/>
      <c r="D36" s="53"/>
      <c r="E36" s="53"/>
      <c r="F36" s="53"/>
      <c r="G36" s="53"/>
      <c r="H36" s="53"/>
    </row>
    <row r="37" spans="1:10" ht="15.75" thickBot="1" x14ac:dyDescent="0.25">
      <c r="A37" s="100" t="s">
        <v>1</v>
      </c>
      <c r="B37" s="108"/>
      <c r="C37" s="68"/>
      <c r="D37" s="56">
        <f>SUM(D34:D36)</f>
        <v>0</v>
      </c>
      <c r="E37" s="56">
        <f>SUM(E34:E36)</f>
        <v>0</v>
      </c>
      <c r="F37" s="56">
        <f>SUM(F34:F36)</f>
        <v>0</v>
      </c>
      <c r="G37" s="56">
        <f>SUM(G34:G36)</f>
        <v>0</v>
      </c>
      <c r="H37" s="56">
        <f>SUM(H34:H36)</f>
        <v>0</v>
      </c>
    </row>
    <row r="38" spans="1:10" x14ac:dyDescent="0.2">
      <c r="A38" s="45"/>
      <c r="B38" s="45"/>
      <c r="C38" s="45"/>
      <c r="D38" s="45"/>
      <c r="E38" s="45"/>
      <c r="F38" s="45"/>
      <c r="G38" s="45"/>
      <c r="H38" s="45"/>
    </row>
    <row r="39" spans="1:10" ht="15.75" thickBot="1" x14ac:dyDescent="0.25">
      <c r="A39" s="99" t="s">
        <v>43</v>
      </c>
      <c r="B39" s="99"/>
      <c r="C39" s="99"/>
      <c r="D39" s="45"/>
      <c r="E39" s="45"/>
      <c r="F39" s="45"/>
      <c r="G39" s="45"/>
      <c r="H39" s="45"/>
    </row>
    <row r="40" spans="1:10" ht="15.75" thickBot="1" x14ac:dyDescent="0.25">
      <c r="A40" s="47">
        <v>2</v>
      </c>
      <c r="B40" s="48" t="s">
        <v>44</v>
      </c>
      <c r="C40" s="49"/>
      <c r="D40" s="49" t="s">
        <v>87</v>
      </c>
      <c r="E40" s="49" t="s">
        <v>87</v>
      </c>
      <c r="F40" s="49" t="s">
        <v>87</v>
      </c>
      <c r="G40" s="49" t="s">
        <v>87</v>
      </c>
      <c r="H40" s="49" t="s">
        <v>87</v>
      </c>
    </row>
    <row r="41" spans="1:10" ht="15.75" thickBot="1" x14ac:dyDescent="0.25">
      <c r="A41" s="50" t="s">
        <v>19</v>
      </c>
      <c r="B41" s="51" t="s">
        <v>20</v>
      </c>
      <c r="C41" s="64"/>
      <c r="D41" s="61"/>
      <c r="E41" s="61"/>
      <c r="F41" s="61"/>
      <c r="G41" s="61"/>
      <c r="H41" s="61"/>
    </row>
    <row r="42" spans="1:10" ht="15.75" thickBot="1" x14ac:dyDescent="0.25">
      <c r="A42" s="50" t="s">
        <v>24</v>
      </c>
      <c r="B42" s="51" t="s">
        <v>25</v>
      </c>
      <c r="C42" s="64"/>
      <c r="D42" s="61"/>
      <c r="E42" s="61"/>
      <c r="F42" s="61"/>
      <c r="G42" s="61"/>
      <c r="H42" s="61"/>
    </row>
    <row r="43" spans="1:10" ht="15.75" thickBot="1" x14ac:dyDescent="0.25">
      <c r="A43" s="50" t="s">
        <v>39</v>
      </c>
      <c r="B43" s="51" t="s">
        <v>40</v>
      </c>
      <c r="C43" s="55"/>
      <c r="D43" s="69"/>
      <c r="E43" s="69"/>
      <c r="F43" s="69"/>
      <c r="G43" s="69"/>
      <c r="H43" s="69"/>
    </row>
    <row r="44" spans="1:10" ht="15.75" thickBot="1" x14ac:dyDescent="0.25">
      <c r="A44" s="100" t="s">
        <v>1</v>
      </c>
      <c r="B44" s="108"/>
      <c r="C44" s="55"/>
      <c r="D44" s="61">
        <f t="shared" ref="D44:H44" si="4">SUM(D41:D43)</f>
        <v>0</v>
      </c>
      <c r="E44" s="61">
        <f t="shared" si="4"/>
        <v>0</v>
      </c>
      <c r="F44" s="61">
        <f t="shared" si="4"/>
        <v>0</v>
      </c>
      <c r="G44" s="61">
        <f t="shared" ref="G44" si="5">SUM(G41:G43)</f>
        <v>0</v>
      </c>
      <c r="H44" s="61">
        <f t="shared" si="4"/>
        <v>0</v>
      </c>
    </row>
    <row r="45" spans="1:10" x14ac:dyDescent="0.2">
      <c r="A45" s="70"/>
      <c r="B45" s="45"/>
      <c r="C45" s="45"/>
      <c r="D45" s="45"/>
      <c r="E45" s="45"/>
      <c r="F45" s="45"/>
      <c r="G45" s="45"/>
      <c r="H45" s="45"/>
    </row>
    <row r="46" spans="1:10" ht="15.75" thickBot="1" x14ac:dyDescent="0.25">
      <c r="A46" s="99" t="s">
        <v>45</v>
      </c>
      <c r="B46" s="99"/>
      <c r="C46" s="99"/>
      <c r="D46" s="71"/>
      <c r="E46" s="71"/>
      <c r="F46" s="71"/>
      <c r="G46" s="45"/>
      <c r="H46" s="45"/>
    </row>
    <row r="47" spans="1:10" ht="15.75" thickBot="1" x14ac:dyDescent="0.25">
      <c r="A47" s="47">
        <v>3</v>
      </c>
      <c r="B47" s="49" t="s">
        <v>46</v>
      </c>
      <c r="C47" s="49" t="s">
        <v>26</v>
      </c>
      <c r="D47" s="49" t="s">
        <v>87</v>
      </c>
      <c r="E47" s="49" t="s">
        <v>87</v>
      </c>
      <c r="F47" s="49" t="s">
        <v>87</v>
      </c>
      <c r="G47" s="49" t="s">
        <v>87</v>
      </c>
      <c r="H47" s="49" t="s">
        <v>87</v>
      </c>
    </row>
    <row r="48" spans="1:10" ht="15.75" thickBot="1" x14ac:dyDescent="0.25">
      <c r="A48" s="50" t="s">
        <v>5</v>
      </c>
      <c r="B48" s="72" t="s">
        <v>47</v>
      </c>
      <c r="C48" s="64"/>
      <c r="D48" s="59"/>
      <c r="E48" s="59"/>
      <c r="F48" s="59"/>
      <c r="G48" s="59"/>
      <c r="H48" s="59"/>
      <c r="I48" s="24"/>
      <c r="J48" s="24"/>
    </row>
    <row r="49" spans="1:10" ht="15.75" thickBot="1" x14ac:dyDescent="0.25">
      <c r="A49" s="50" t="s">
        <v>7</v>
      </c>
      <c r="B49" s="72" t="s">
        <v>48</v>
      </c>
      <c r="C49" s="64"/>
      <c r="D49" s="59"/>
      <c r="E49" s="59"/>
      <c r="F49" s="59"/>
      <c r="G49" s="59"/>
      <c r="H49" s="59"/>
      <c r="I49" s="24"/>
      <c r="J49" s="24"/>
    </row>
    <row r="50" spans="1:10" ht="26.25" customHeight="1" thickBot="1" x14ac:dyDescent="0.25">
      <c r="A50" s="50" t="s">
        <v>9</v>
      </c>
      <c r="B50" s="72" t="s">
        <v>49</v>
      </c>
      <c r="C50" s="64"/>
      <c r="D50" s="59"/>
      <c r="E50" s="59"/>
      <c r="F50" s="59"/>
      <c r="G50" s="59"/>
      <c r="H50" s="59"/>
      <c r="I50" s="24"/>
      <c r="J50" s="24"/>
    </row>
    <row r="51" spans="1:10" ht="15.75" thickBot="1" x14ac:dyDescent="0.25">
      <c r="A51" s="50" t="s">
        <v>11</v>
      </c>
      <c r="B51" s="72" t="s">
        <v>50</v>
      </c>
      <c r="C51" s="64"/>
      <c r="D51" s="59"/>
      <c r="E51" s="59"/>
      <c r="F51" s="59"/>
      <c r="G51" s="59"/>
      <c r="H51" s="59"/>
    </row>
    <row r="52" spans="1:10" ht="26.25" thickBot="1" x14ac:dyDescent="0.25">
      <c r="A52" s="50" t="s">
        <v>13</v>
      </c>
      <c r="B52" s="72" t="s">
        <v>51</v>
      </c>
      <c r="C52" s="64"/>
      <c r="D52" s="59"/>
      <c r="E52" s="59"/>
      <c r="F52" s="59"/>
      <c r="G52" s="59"/>
      <c r="H52" s="59"/>
    </row>
    <row r="53" spans="1:10" ht="15.75" thickBot="1" x14ac:dyDescent="0.25">
      <c r="A53" s="50" t="s">
        <v>32</v>
      </c>
      <c r="B53" s="72" t="s">
        <v>52</v>
      </c>
      <c r="C53" s="64"/>
      <c r="D53" s="59"/>
      <c r="E53" s="59"/>
      <c r="F53" s="59"/>
      <c r="G53" s="59"/>
      <c r="H53" s="59"/>
    </row>
    <row r="54" spans="1:10" ht="15.75" thickBot="1" x14ac:dyDescent="0.25">
      <c r="A54" s="100" t="s">
        <v>1</v>
      </c>
      <c r="B54" s="108"/>
      <c r="C54" s="73">
        <f>SUM(C48:C53)</f>
        <v>0</v>
      </c>
      <c r="D54" s="61">
        <f>SUM(D48:D53)</f>
        <v>0</v>
      </c>
      <c r="E54" s="61">
        <f t="shared" ref="E54:H54" si="6">SUM(E48:E53)</f>
        <v>0</v>
      </c>
      <c r="F54" s="61">
        <f t="shared" si="6"/>
        <v>0</v>
      </c>
      <c r="G54" s="61">
        <f t="shared" ref="G54" si="7">SUM(G48:G53)</f>
        <v>0</v>
      </c>
      <c r="H54" s="61">
        <f t="shared" si="6"/>
        <v>0</v>
      </c>
    </row>
    <row r="55" spans="1:10" x14ac:dyDescent="0.2">
      <c r="A55" s="45"/>
      <c r="B55" s="45"/>
      <c r="C55" s="45"/>
      <c r="D55" s="74"/>
      <c r="E55" s="74"/>
      <c r="F55" s="74"/>
      <c r="G55" s="45"/>
      <c r="H55" s="45"/>
    </row>
    <row r="56" spans="1:10" x14ac:dyDescent="0.2">
      <c r="A56" s="99" t="s">
        <v>53</v>
      </c>
      <c r="B56" s="99"/>
      <c r="C56" s="99"/>
      <c r="D56" s="75"/>
      <c r="E56" s="75"/>
      <c r="F56" s="75"/>
      <c r="G56" s="45"/>
      <c r="H56" s="45"/>
    </row>
    <row r="57" spans="1:10" ht="15.75" thickBot="1" x14ac:dyDescent="0.25">
      <c r="A57" s="99" t="s">
        <v>54</v>
      </c>
      <c r="B57" s="99"/>
      <c r="C57" s="99"/>
      <c r="D57" s="45"/>
      <c r="E57" s="45"/>
      <c r="F57" s="45"/>
      <c r="G57" s="45"/>
      <c r="H57" s="45"/>
    </row>
    <row r="58" spans="1:10" ht="15.75" thickBot="1" x14ac:dyDescent="0.25">
      <c r="A58" s="47" t="s">
        <v>55</v>
      </c>
      <c r="B58" s="49" t="s">
        <v>56</v>
      </c>
      <c r="C58" s="49" t="s">
        <v>26</v>
      </c>
      <c r="D58" s="49" t="s">
        <v>87</v>
      </c>
      <c r="E58" s="49" t="s">
        <v>87</v>
      </c>
      <c r="F58" s="49" t="s">
        <v>87</v>
      </c>
      <c r="G58" s="49" t="s">
        <v>87</v>
      </c>
      <c r="H58" s="49" t="s">
        <v>87</v>
      </c>
    </row>
    <row r="59" spans="1:10" ht="15.75" thickBot="1" x14ac:dyDescent="0.25">
      <c r="A59" s="50" t="s">
        <v>5</v>
      </c>
      <c r="B59" s="57" t="s">
        <v>57</v>
      </c>
      <c r="C59" s="64"/>
      <c r="D59" s="59"/>
      <c r="E59" s="59"/>
      <c r="F59" s="59"/>
      <c r="G59" s="59"/>
      <c r="H59" s="59"/>
    </row>
    <row r="60" spans="1:10" ht="15.75" thickBot="1" x14ac:dyDescent="0.25">
      <c r="A60" s="50" t="s">
        <v>7</v>
      </c>
      <c r="B60" s="57" t="s">
        <v>56</v>
      </c>
      <c r="C60" s="58"/>
      <c r="D60" s="59"/>
      <c r="E60" s="59"/>
      <c r="F60" s="59"/>
      <c r="G60" s="59"/>
      <c r="H60" s="59"/>
    </row>
    <row r="61" spans="1:10" ht="15.75" thickBot="1" x14ac:dyDescent="0.25">
      <c r="A61" s="50" t="s">
        <v>9</v>
      </c>
      <c r="B61" s="57" t="s">
        <v>98</v>
      </c>
      <c r="C61" s="58"/>
      <c r="D61" s="59"/>
      <c r="E61" s="59"/>
      <c r="F61" s="59"/>
      <c r="G61" s="59"/>
      <c r="H61" s="59"/>
    </row>
    <row r="62" spans="1:10" ht="15.75" thickBot="1" x14ac:dyDescent="0.25">
      <c r="A62" s="50" t="s">
        <v>11</v>
      </c>
      <c r="B62" s="57" t="s">
        <v>59</v>
      </c>
      <c r="C62" s="58"/>
      <c r="D62" s="59"/>
      <c r="E62" s="59"/>
      <c r="F62" s="59"/>
      <c r="G62" s="59"/>
      <c r="H62" s="59"/>
      <c r="I62" s="24"/>
    </row>
    <row r="63" spans="1:10" ht="15.75" thickBot="1" x14ac:dyDescent="0.25">
      <c r="A63" s="100" t="s">
        <v>37</v>
      </c>
      <c r="B63" s="101"/>
      <c r="C63" s="60">
        <f t="shared" ref="C63:H63" si="8">SUM(C59:C62)</f>
        <v>0</v>
      </c>
      <c r="D63" s="61">
        <f t="shared" si="8"/>
        <v>0</v>
      </c>
      <c r="E63" s="61">
        <f t="shared" si="8"/>
        <v>0</v>
      </c>
      <c r="F63" s="61">
        <f t="shared" si="8"/>
        <v>0</v>
      </c>
      <c r="G63" s="61">
        <f t="shared" si="8"/>
        <v>0</v>
      </c>
      <c r="H63" s="61">
        <f t="shared" si="8"/>
        <v>0</v>
      </c>
    </row>
    <row r="64" spans="1:10" x14ac:dyDescent="0.2">
      <c r="A64" s="45"/>
      <c r="B64" s="45"/>
      <c r="C64" s="45"/>
      <c r="D64" s="45"/>
      <c r="E64" s="45"/>
      <c r="F64" s="45"/>
      <c r="G64" s="45"/>
      <c r="H64" s="45"/>
    </row>
    <row r="65" spans="1:8" ht="15.75" thickBot="1" x14ac:dyDescent="0.25">
      <c r="A65" s="99" t="s">
        <v>61</v>
      </c>
      <c r="B65" s="99"/>
      <c r="C65" s="99"/>
      <c r="D65" s="45"/>
      <c r="E65" s="45"/>
      <c r="F65" s="45"/>
      <c r="G65" s="45"/>
      <c r="H65" s="45"/>
    </row>
    <row r="66" spans="1:8" ht="15.75" thickBot="1" x14ac:dyDescent="0.25">
      <c r="A66" s="47">
        <v>5</v>
      </c>
      <c r="B66" s="76" t="s">
        <v>62</v>
      </c>
      <c r="C66" s="49"/>
      <c r="D66" s="49" t="s">
        <v>87</v>
      </c>
      <c r="E66" s="49" t="s">
        <v>87</v>
      </c>
      <c r="F66" s="49" t="s">
        <v>87</v>
      </c>
      <c r="G66" s="49" t="s">
        <v>87</v>
      </c>
      <c r="H66" s="49" t="s">
        <v>87</v>
      </c>
    </row>
    <row r="67" spans="1:8" ht="15.75" thickBot="1" x14ac:dyDescent="0.25">
      <c r="A67" s="50" t="s">
        <v>5</v>
      </c>
      <c r="B67" s="51" t="s">
        <v>63</v>
      </c>
      <c r="C67" s="55"/>
      <c r="D67" s="53"/>
      <c r="E67" s="53"/>
      <c r="F67" s="53"/>
      <c r="G67" s="53"/>
      <c r="H67" s="53"/>
    </row>
    <row r="68" spans="1:8" ht="15.75" thickBot="1" x14ac:dyDescent="0.25">
      <c r="A68" s="50" t="s">
        <v>7</v>
      </c>
      <c r="B68" s="51" t="s">
        <v>115</v>
      </c>
      <c r="C68" s="55"/>
      <c r="D68" s="53"/>
      <c r="E68" s="53"/>
      <c r="F68" s="53"/>
      <c r="G68" s="53"/>
      <c r="H68" s="53"/>
    </row>
    <row r="69" spans="1:8" ht="15.75" thickBot="1" x14ac:dyDescent="0.25">
      <c r="A69" s="50" t="s">
        <v>9</v>
      </c>
      <c r="B69" s="51" t="s">
        <v>116</v>
      </c>
      <c r="C69" s="55"/>
      <c r="D69" s="53"/>
      <c r="E69" s="53"/>
      <c r="F69" s="53"/>
      <c r="G69" s="53"/>
      <c r="H69" s="53"/>
    </row>
    <row r="70" spans="1:8" ht="15.75" thickBot="1" x14ac:dyDescent="0.25">
      <c r="A70" s="100" t="s">
        <v>37</v>
      </c>
      <c r="B70" s="108"/>
      <c r="C70" s="55"/>
      <c r="D70" s="69">
        <f>SUM(D67:D69)</f>
        <v>0</v>
      </c>
      <c r="E70" s="69">
        <f>SUM(E67:E69)</f>
        <v>0</v>
      </c>
      <c r="F70" s="69">
        <f>SUM(F67:F69)</f>
        <v>0</v>
      </c>
      <c r="G70" s="69">
        <f>SUM(G67:G69)</f>
        <v>0</v>
      </c>
      <c r="H70" s="69">
        <f>SUM(H67:H69)</f>
        <v>0</v>
      </c>
    </row>
    <row r="71" spans="1:8" x14ac:dyDescent="0.2">
      <c r="A71" s="45"/>
      <c r="B71" s="45"/>
      <c r="C71" s="45"/>
      <c r="D71" s="45"/>
      <c r="E71" s="45"/>
      <c r="F71" s="45"/>
      <c r="G71" s="45"/>
      <c r="H71" s="45"/>
    </row>
    <row r="72" spans="1:8" ht="15.75" thickBot="1" x14ac:dyDescent="0.25">
      <c r="A72" s="99" t="s">
        <v>64</v>
      </c>
      <c r="B72" s="99"/>
      <c r="C72" s="99"/>
      <c r="D72" s="45"/>
      <c r="E72" s="45"/>
      <c r="F72" s="45"/>
      <c r="G72" s="45"/>
      <c r="H72" s="45"/>
    </row>
    <row r="73" spans="1:8" ht="15.75" thickBot="1" x14ac:dyDescent="0.25">
      <c r="A73" s="47">
        <v>6</v>
      </c>
      <c r="B73" s="77" t="s">
        <v>65</v>
      </c>
      <c r="C73" s="49" t="s">
        <v>26</v>
      </c>
      <c r="D73" s="49" t="s">
        <v>87</v>
      </c>
      <c r="E73" s="49" t="s">
        <v>87</v>
      </c>
      <c r="F73" s="49" t="s">
        <v>87</v>
      </c>
      <c r="G73" s="49" t="s">
        <v>87</v>
      </c>
      <c r="H73" s="49" t="s">
        <v>87</v>
      </c>
    </row>
    <row r="74" spans="1:8" ht="15.75" thickBot="1" x14ac:dyDescent="0.25">
      <c r="A74" s="50" t="s">
        <v>5</v>
      </c>
      <c r="B74" s="57" t="s">
        <v>66</v>
      </c>
      <c r="C74" s="58"/>
      <c r="D74" s="78"/>
      <c r="E74" s="78"/>
      <c r="F74" s="78"/>
      <c r="G74" s="78"/>
      <c r="H74" s="78"/>
    </row>
    <row r="75" spans="1:8" ht="15.75" thickBot="1" x14ac:dyDescent="0.25">
      <c r="A75" s="50" t="s">
        <v>7</v>
      </c>
      <c r="B75" s="57" t="s">
        <v>67</v>
      </c>
      <c r="C75" s="66"/>
      <c r="D75" s="78"/>
      <c r="E75" s="78"/>
      <c r="F75" s="78"/>
      <c r="G75" s="78"/>
      <c r="H75" s="78"/>
    </row>
    <row r="76" spans="1:8" ht="15.75" thickBot="1" x14ac:dyDescent="0.25">
      <c r="A76" s="50" t="s">
        <v>9</v>
      </c>
      <c r="B76" s="57" t="s">
        <v>2</v>
      </c>
      <c r="C76" s="58"/>
      <c r="D76" s="78"/>
      <c r="E76" s="78"/>
      <c r="F76" s="78"/>
      <c r="G76" s="78"/>
      <c r="H76" s="78"/>
    </row>
    <row r="77" spans="1:8" ht="15.75" thickBot="1" x14ac:dyDescent="0.25">
      <c r="A77" s="50"/>
      <c r="B77" s="57" t="s">
        <v>78</v>
      </c>
      <c r="C77" s="30"/>
      <c r="D77" s="79"/>
      <c r="E77" s="79"/>
      <c r="F77" s="79"/>
      <c r="G77" s="79"/>
      <c r="H77" s="79"/>
    </row>
    <row r="78" spans="1:8" ht="15.75" thickBot="1" x14ac:dyDescent="0.25">
      <c r="A78" s="50"/>
      <c r="B78" s="57" t="s">
        <v>79</v>
      </c>
      <c r="C78" s="30"/>
      <c r="D78" s="79"/>
      <c r="E78" s="79"/>
      <c r="F78" s="79"/>
      <c r="G78" s="79"/>
      <c r="H78" s="79"/>
    </row>
    <row r="79" spans="1:8" ht="15.75" thickBot="1" x14ac:dyDescent="0.25">
      <c r="A79" s="50"/>
      <c r="B79" s="57" t="s">
        <v>80</v>
      </c>
      <c r="C79" s="30"/>
      <c r="D79" s="79"/>
      <c r="E79" s="79"/>
      <c r="F79" s="79"/>
      <c r="G79" s="79"/>
      <c r="H79" s="79"/>
    </row>
    <row r="80" spans="1:8" ht="15.75" thickBot="1" x14ac:dyDescent="0.25">
      <c r="A80" s="100" t="s">
        <v>85</v>
      </c>
      <c r="B80" s="108"/>
      <c r="C80" s="73">
        <f>SUM(C74,C75,C76)</f>
        <v>0</v>
      </c>
      <c r="D80" s="69">
        <f t="shared" ref="D80:H80" si="9">SUM(D74:D76)</f>
        <v>0</v>
      </c>
      <c r="E80" s="69">
        <f t="shared" si="9"/>
        <v>0</v>
      </c>
      <c r="F80" s="69">
        <f t="shared" si="9"/>
        <v>0</v>
      </c>
      <c r="G80" s="69">
        <f t="shared" ref="G80" si="10">SUM(G74:G76)</f>
        <v>0</v>
      </c>
      <c r="H80" s="69">
        <f t="shared" si="9"/>
        <v>0</v>
      </c>
    </row>
    <row r="81" spans="1:8" x14ac:dyDescent="0.2">
      <c r="A81" s="45"/>
      <c r="B81" s="45"/>
      <c r="C81" s="45"/>
      <c r="D81" s="45"/>
      <c r="E81" s="45"/>
      <c r="F81" s="45"/>
      <c r="G81" s="45"/>
      <c r="H81" s="45"/>
    </row>
    <row r="82" spans="1:8" ht="15.75" thickBot="1" x14ac:dyDescent="0.25">
      <c r="A82" s="99" t="s">
        <v>68</v>
      </c>
      <c r="B82" s="99"/>
      <c r="C82" s="99"/>
      <c r="D82" s="45"/>
      <c r="E82" s="45"/>
      <c r="F82" s="45"/>
      <c r="G82" s="45"/>
      <c r="H82" s="45"/>
    </row>
    <row r="83" spans="1:8" ht="26.25" thickBot="1" x14ac:dyDescent="0.25">
      <c r="A83" s="47"/>
      <c r="B83" s="48" t="s">
        <v>69</v>
      </c>
      <c r="C83" s="49"/>
      <c r="D83" s="49" t="s">
        <v>87</v>
      </c>
      <c r="E83" s="49" t="s">
        <v>87</v>
      </c>
      <c r="F83" s="49" t="s">
        <v>87</v>
      </c>
      <c r="G83" s="49" t="s">
        <v>87</v>
      </c>
      <c r="H83" s="49" t="s">
        <v>87</v>
      </c>
    </row>
    <row r="84" spans="1:8" ht="15.75" thickBot="1" x14ac:dyDescent="0.25">
      <c r="A84" s="46" t="s">
        <v>5</v>
      </c>
      <c r="B84" s="51" t="s">
        <v>3</v>
      </c>
      <c r="C84" s="57"/>
      <c r="D84" s="80">
        <f>D11</f>
        <v>2154.8000000000002</v>
      </c>
      <c r="E84" s="80">
        <f>E11</f>
        <v>1600.96</v>
      </c>
      <c r="F84" s="80">
        <f>F11</f>
        <v>1726.59</v>
      </c>
      <c r="G84" s="80">
        <f>G11</f>
        <v>0</v>
      </c>
      <c r="H84" s="80">
        <f>H11</f>
        <v>0</v>
      </c>
    </row>
    <row r="85" spans="1:8" ht="15.75" thickBot="1" x14ac:dyDescent="0.25">
      <c r="A85" s="46" t="s">
        <v>7</v>
      </c>
      <c r="B85" s="51" t="s">
        <v>17</v>
      </c>
      <c r="C85" s="57"/>
      <c r="D85" s="81">
        <f>D44</f>
        <v>0</v>
      </c>
      <c r="E85" s="81">
        <f>E44</f>
        <v>0</v>
      </c>
      <c r="F85" s="81">
        <f>F44</f>
        <v>0</v>
      </c>
      <c r="G85" s="81">
        <f>G44</f>
        <v>0</v>
      </c>
      <c r="H85" s="81">
        <f>H44</f>
        <v>0</v>
      </c>
    </row>
    <row r="86" spans="1:8" ht="15.75" thickBot="1" x14ac:dyDescent="0.25">
      <c r="A86" s="46" t="s">
        <v>9</v>
      </c>
      <c r="B86" s="51" t="s">
        <v>45</v>
      </c>
      <c r="C86" s="57"/>
      <c r="D86" s="81">
        <f>D54</f>
        <v>0</v>
      </c>
      <c r="E86" s="81">
        <f>E54</f>
        <v>0</v>
      </c>
      <c r="F86" s="81">
        <f>F54</f>
        <v>0</v>
      </c>
      <c r="G86" s="81">
        <f>G54</f>
        <v>0</v>
      </c>
      <c r="H86" s="81">
        <f>H54</f>
        <v>0</v>
      </c>
    </row>
    <row r="87" spans="1:8" ht="15.75" thickBot="1" x14ac:dyDescent="0.25">
      <c r="A87" s="46" t="s">
        <v>11</v>
      </c>
      <c r="B87" s="51" t="s">
        <v>53</v>
      </c>
      <c r="C87" s="57"/>
      <c r="D87" s="81">
        <f>D63</f>
        <v>0</v>
      </c>
      <c r="E87" s="81">
        <f>E63</f>
        <v>0</v>
      </c>
      <c r="F87" s="81">
        <f>F63</f>
        <v>0</v>
      </c>
      <c r="G87" s="81">
        <f>G63</f>
        <v>0</v>
      </c>
      <c r="H87" s="81">
        <f>H63</f>
        <v>0</v>
      </c>
    </row>
    <row r="88" spans="1:8" ht="15.75" thickBot="1" x14ac:dyDescent="0.25">
      <c r="A88" s="46" t="s">
        <v>13</v>
      </c>
      <c r="B88" s="51" t="s">
        <v>61</v>
      </c>
      <c r="C88" s="57"/>
      <c r="D88" s="80">
        <f>D70</f>
        <v>0</v>
      </c>
      <c r="E88" s="80">
        <f>E70</f>
        <v>0</v>
      </c>
      <c r="F88" s="80">
        <f>F70</f>
        <v>0</v>
      </c>
      <c r="G88" s="80">
        <f>G70</f>
        <v>0</v>
      </c>
      <c r="H88" s="80">
        <f>H70</f>
        <v>0</v>
      </c>
    </row>
    <row r="89" spans="1:8" ht="15.75" thickBot="1" x14ac:dyDescent="0.25">
      <c r="A89" s="100" t="s">
        <v>70</v>
      </c>
      <c r="B89" s="108"/>
      <c r="C89" s="57"/>
      <c r="D89" s="82">
        <f t="shared" ref="D89:H89" si="11">SUM(D84:D88)</f>
        <v>2154.8000000000002</v>
      </c>
      <c r="E89" s="82">
        <f t="shared" si="11"/>
        <v>1600.96</v>
      </c>
      <c r="F89" s="82">
        <f t="shared" si="11"/>
        <v>1726.59</v>
      </c>
      <c r="G89" s="82">
        <f t="shared" ref="G89" si="12">SUM(G84:G88)</f>
        <v>0</v>
      </c>
      <c r="H89" s="82">
        <f t="shared" si="11"/>
        <v>0</v>
      </c>
    </row>
    <row r="90" spans="1:8" ht="15.75" thickBot="1" x14ac:dyDescent="0.25">
      <c r="A90" s="46" t="s">
        <v>32</v>
      </c>
      <c r="B90" s="51" t="s">
        <v>71</v>
      </c>
      <c r="C90" s="57"/>
      <c r="D90" s="80">
        <f t="shared" ref="D90:H90" si="13">D80</f>
        <v>0</v>
      </c>
      <c r="E90" s="80">
        <f t="shared" si="13"/>
        <v>0</v>
      </c>
      <c r="F90" s="80">
        <f t="shared" si="13"/>
        <v>0</v>
      </c>
      <c r="G90" s="80">
        <f t="shared" ref="G90" si="14">G80</f>
        <v>0</v>
      </c>
      <c r="H90" s="80">
        <f t="shared" si="13"/>
        <v>0</v>
      </c>
    </row>
    <row r="91" spans="1:8" ht="15.75" thickBot="1" x14ac:dyDescent="0.25">
      <c r="A91" s="100" t="s">
        <v>72</v>
      </c>
      <c r="B91" s="108"/>
      <c r="C91" s="57"/>
      <c r="D91" s="82">
        <f t="shared" ref="D91:H91" si="15">SUM(D89:D90)</f>
        <v>2154.8000000000002</v>
      </c>
      <c r="E91" s="82">
        <f t="shared" si="15"/>
        <v>1600.96</v>
      </c>
      <c r="F91" s="82">
        <f t="shared" si="15"/>
        <v>1726.59</v>
      </c>
      <c r="G91" s="82">
        <f t="shared" ref="G91" si="16">SUM(G89:G90)</f>
        <v>0</v>
      </c>
      <c r="H91" s="82">
        <f t="shared" si="15"/>
        <v>0</v>
      </c>
    </row>
    <row r="92" spans="1:8" ht="15.75" thickBot="1" x14ac:dyDescent="0.25">
      <c r="A92" s="100" t="s">
        <v>88</v>
      </c>
      <c r="B92" s="108"/>
      <c r="C92" s="57"/>
      <c r="D92" s="83">
        <v>1</v>
      </c>
      <c r="E92" s="83">
        <v>4</v>
      </c>
      <c r="F92" s="83">
        <v>2</v>
      </c>
      <c r="G92" s="83">
        <v>1</v>
      </c>
      <c r="H92" s="83">
        <v>1</v>
      </c>
    </row>
    <row r="93" spans="1:8" ht="15.75" thickBot="1" x14ac:dyDescent="0.25">
      <c r="A93" s="100" t="s">
        <v>89</v>
      </c>
      <c r="B93" s="108"/>
      <c r="C93" s="57"/>
      <c r="D93" s="84">
        <f>D92*D91</f>
        <v>2154.8000000000002</v>
      </c>
      <c r="E93" s="84">
        <f t="shared" ref="E93:H93" si="17">E92*E91</f>
        <v>6403.84</v>
      </c>
      <c r="F93" s="84">
        <f t="shared" si="17"/>
        <v>3453.18</v>
      </c>
      <c r="G93" s="84">
        <f t="shared" ref="G93" si="18">G92*G91</f>
        <v>0</v>
      </c>
      <c r="H93" s="84">
        <f t="shared" si="17"/>
        <v>0</v>
      </c>
    </row>
    <row r="94" spans="1:8" ht="15.75" thickBot="1" x14ac:dyDescent="0.25">
      <c r="A94" s="100" t="s">
        <v>118</v>
      </c>
      <c r="B94" s="108"/>
      <c r="C94" s="57"/>
      <c r="D94" s="83">
        <v>12</v>
      </c>
      <c r="E94" s="83">
        <v>12</v>
      </c>
      <c r="F94" s="83">
        <v>12</v>
      </c>
      <c r="G94" s="83">
        <v>12</v>
      </c>
      <c r="H94" s="83">
        <v>12</v>
      </c>
    </row>
    <row r="95" spans="1:8" ht="15.75" thickBot="1" x14ac:dyDescent="0.25">
      <c r="A95" s="100" t="s">
        <v>82</v>
      </c>
      <c r="B95" s="108"/>
      <c r="C95" s="57"/>
      <c r="D95" s="82">
        <f t="shared" ref="D95:H95" si="19">D91*D92*D94</f>
        <v>25857.600000000002</v>
      </c>
      <c r="E95" s="82">
        <f t="shared" si="19"/>
        <v>76846.080000000002</v>
      </c>
      <c r="F95" s="82">
        <f t="shared" si="19"/>
        <v>41438.159999999996</v>
      </c>
      <c r="G95" s="82">
        <f t="shared" ref="G95" si="20">G91*G92*G94</f>
        <v>0</v>
      </c>
      <c r="H95" s="82">
        <f t="shared" si="19"/>
        <v>0</v>
      </c>
    </row>
    <row r="96" spans="1:8" ht="15.75" thickBot="1" x14ac:dyDescent="0.25">
      <c r="A96" s="121" t="s">
        <v>83</v>
      </c>
      <c r="B96" s="122"/>
      <c r="C96" s="85"/>
      <c r="D96" s="86"/>
      <c r="E96" s="87"/>
      <c r="F96" s="87"/>
      <c r="G96" s="87"/>
      <c r="H96" s="88">
        <f>SUM(D95:H95)</f>
        <v>144141.84</v>
      </c>
    </row>
    <row r="97" spans="1:8" x14ac:dyDescent="0.2">
      <c r="A97" s="45"/>
      <c r="B97" s="45"/>
      <c r="C97" s="45"/>
      <c r="D97" s="45"/>
      <c r="E97" s="45"/>
      <c r="F97" s="45"/>
      <c r="G97" s="45"/>
      <c r="H97" s="45"/>
    </row>
    <row r="98" spans="1:8" x14ac:dyDescent="0.2">
      <c r="A98" s="118" t="s">
        <v>95</v>
      </c>
      <c r="B98" s="119"/>
      <c r="C98" s="119"/>
      <c r="D98" s="119"/>
      <c r="E98" s="119"/>
      <c r="F98" s="119"/>
      <c r="G98" s="119"/>
      <c r="H98" s="120"/>
    </row>
    <row r="99" spans="1:8" x14ac:dyDescent="0.2">
      <c r="A99" s="112" t="s">
        <v>117</v>
      </c>
      <c r="B99" s="113"/>
      <c r="C99" s="113"/>
      <c r="D99" s="113"/>
      <c r="E99" s="113"/>
      <c r="F99" s="113"/>
      <c r="G99" s="113"/>
      <c r="H99" s="114"/>
    </row>
    <row r="100" spans="1:8" ht="55.5" customHeight="1" x14ac:dyDescent="0.2">
      <c r="A100" s="115"/>
      <c r="B100" s="116"/>
      <c r="C100" s="116"/>
      <c r="D100" s="116"/>
      <c r="E100" s="116"/>
      <c r="F100" s="116"/>
      <c r="G100" s="116"/>
      <c r="H100" s="117"/>
    </row>
    <row r="101" spans="1:8" x14ac:dyDescent="0.2">
      <c r="A101" s="45"/>
      <c r="B101" s="45"/>
      <c r="C101" s="45"/>
      <c r="D101" s="45"/>
      <c r="E101" s="45"/>
      <c r="F101" s="45"/>
      <c r="G101" s="45"/>
      <c r="H101" s="45"/>
    </row>
    <row r="102" spans="1:8" x14ac:dyDescent="0.2">
      <c r="A102" s="45"/>
      <c r="B102" s="45"/>
      <c r="C102" s="45"/>
      <c r="D102" s="45"/>
      <c r="E102" s="45" t="s">
        <v>96</v>
      </c>
      <c r="F102" s="45"/>
      <c r="G102" s="45"/>
      <c r="H102" s="45"/>
    </row>
    <row r="103" spans="1:8" ht="40.5" customHeight="1" x14ac:dyDescent="0.2">
      <c r="A103" s="123" t="s">
        <v>119</v>
      </c>
      <c r="B103" s="124"/>
      <c r="C103" s="124"/>
      <c r="D103" s="124"/>
      <c r="E103" s="124"/>
      <c r="F103" s="124"/>
      <c r="G103" s="124"/>
      <c r="H103" s="124"/>
    </row>
    <row r="104" spans="1:8" x14ac:dyDescent="0.2">
      <c r="A104" s="109"/>
      <c r="B104" s="110"/>
      <c r="C104" s="110"/>
      <c r="D104" s="110"/>
      <c r="E104" s="110"/>
      <c r="F104" s="110"/>
      <c r="G104" s="110"/>
      <c r="H104" s="110"/>
    </row>
  </sheetData>
  <mergeCells count="40">
    <mergeCell ref="A103:H103"/>
    <mergeCell ref="A20:C20"/>
    <mergeCell ref="A37:B37"/>
    <mergeCell ref="A39:C39"/>
    <mergeCell ref="A44:B44"/>
    <mergeCell ref="A70:B70"/>
    <mergeCell ref="A72:C72"/>
    <mergeCell ref="A80:B80"/>
    <mergeCell ref="A46:C46"/>
    <mergeCell ref="A54:B54"/>
    <mergeCell ref="A56:C56"/>
    <mergeCell ref="A104:H104"/>
    <mergeCell ref="A1:H1"/>
    <mergeCell ref="A99:H100"/>
    <mergeCell ref="A98:H98"/>
    <mergeCell ref="A96:B96"/>
    <mergeCell ref="A93:B93"/>
    <mergeCell ref="A82:C82"/>
    <mergeCell ref="A89:B89"/>
    <mergeCell ref="A91:B91"/>
    <mergeCell ref="A95:B95"/>
    <mergeCell ref="A57:C57"/>
    <mergeCell ref="A63:B63"/>
    <mergeCell ref="A65:C65"/>
    <mergeCell ref="A92:B92"/>
    <mergeCell ref="A94:B94"/>
    <mergeCell ref="A32:C32"/>
    <mergeCell ref="A13:C13"/>
    <mergeCell ref="A14:C14"/>
    <mergeCell ref="A18:B18"/>
    <mergeCell ref="A30:B30"/>
    <mergeCell ref="A2:H2"/>
    <mergeCell ref="D3:H3"/>
    <mergeCell ref="A6:C6"/>
    <mergeCell ref="H4:H5"/>
    <mergeCell ref="D4:D5"/>
    <mergeCell ref="E4:E5"/>
    <mergeCell ref="F4:F5"/>
    <mergeCell ref="G4:G5"/>
    <mergeCell ref="A11:B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4084D8CDE8DE49B9E9760D68471918" ma:contentTypeVersion="5" ma:contentTypeDescription="Crie um novo documento." ma:contentTypeScope="" ma:versionID="17d241abc65cdb301c5e3ef086529ed4">
  <xsd:schema xmlns:xsd="http://www.w3.org/2001/XMLSchema" xmlns:xs="http://www.w3.org/2001/XMLSchema" xmlns:p="http://schemas.microsoft.com/office/2006/metadata/properties" xmlns:ns2="c2e44618-55f6-453f-ab46-fd0df221cb09" targetNamespace="http://schemas.microsoft.com/office/2006/metadata/properties" ma:root="true" ma:fieldsID="23b2b27abf94db3e12cf3fb8d58f423d" ns2:_="">
    <xsd:import namespace="c2e44618-55f6-453f-ab46-fd0df221cb09"/>
    <xsd:element name="properties">
      <xsd:complexType>
        <xsd:sequence>
          <xsd:element name="documentManagement">
            <xsd:complexType>
              <xsd:all>
                <xsd:element ref="ns2:LicitacaoContrato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44618-55f6-453f-ab46-fd0df221cb09" elementFormDefault="qualified">
    <xsd:import namespace="http://schemas.microsoft.com/office/2006/documentManagement/types"/>
    <xsd:import namespace="http://schemas.microsoft.com/office/infopath/2007/PartnerControls"/>
    <xsd:element name="LicitacaoContrato" ma:index="8" nillable="true" ma:displayName="Licitação ou Contrato" ma:list="{cf6a9437-d47f-43a7-8ab2-87626f3c6d3b}" ma:internalName="LicitacaoContrato" ma:readOnly="false" ma:showField="Title">
      <xsd:simpleType>
        <xsd:restriction base="dms:Lookup"/>
      </xsd:simpleType>
    </xsd:element>
    <xsd:element name="Ordem" ma:index="9" nillable="true" ma:displayName="Ordem" ma:decimals="0" ma:internalName="Ord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citacaoContrato xmlns="c2e44618-55f6-453f-ab46-fd0df221cb09">1206</LicitacaoContrato>
    <Ordem xmlns="c2e44618-55f6-453f-ab46-fd0df221cb0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B4F55-9E5B-4F06-99DB-64B02BC59C5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5D5477A-04AC-474C-B0CD-05CA2F7EC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44618-55f6-453f-ab46-fd0df221c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7A296-C692-464F-AC9D-D71CDC06B31B}">
  <ds:schemaRefs>
    <ds:schemaRef ds:uri="http://schemas.microsoft.com/office/2006/metadata/properties"/>
    <ds:schemaRef ds:uri="http://schemas.microsoft.com/office/infopath/2007/PartnerControls"/>
    <ds:schemaRef ds:uri="c2e44618-55f6-453f-ab46-fd0df221cb09"/>
  </ds:schemaRefs>
</ds:datastoreItem>
</file>

<file path=customXml/itemProps4.xml><?xml version="1.0" encoding="utf-8"?>
<ds:datastoreItem xmlns:ds="http://schemas.openxmlformats.org/officeDocument/2006/customXml" ds:itemID="{E8F2D2E7-956C-44F0-B880-7257A20EF8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Postos - Limpeza</vt:lpstr>
      <vt:lpstr>Postos - Serviços</vt:lpstr>
      <vt:lpstr>'Postos - Serviços'!Area_de_impressao</vt:lpstr>
      <vt:lpstr>'Postos - Serviços'!Titulos_de_impressao</vt:lpstr>
    </vt:vector>
  </TitlesOfParts>
  <Company>Ibrowse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Apenso B - Edital PE.EPE.004.2021-Planilha de preços - Serviços Gerais (PLANILHA EDITAVEL)</dc:title>
  <dc:creator>Administração Geral</dc:creator>
  <cp:lastModifiedBy>Elder Afonso Scomparim</cp:lastModifiedBy>
  <cp:lastPrinted>2024-09-03T13:14:51Z</cp:lastPrinted>
  <dcterms:created xsi:type="dcterms:W3CDTF">2006-02-24T17:47:20Z</dcterms:created>
  <dcterms:modified xsi:type="dcterms:W3CDTF">2024-10-21T19:05:02Z</dcterms:modified>
</cp:coreProperties>
</file>